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P:\7. LISTINGS - VOLANO\Manufacturing - Fabrication\Cancrete - MAN002\Archive\In-House Documents\Recast\"/>
    </mc:Choice>
  </mc:AlternateContent>
  <bookViews>
    <workbookView xWindow="0" yWindow="0" windowWidth="22350" windowHeight="11085"/>
  </bookViews>
  <sheets>
    <sheet name="Financial Recast" sheetId="1" r:id="rId1"/>
    <sheet name="Explanation by Year" sheetId="2" r:id="rId2"/>
  </sheets>
  <definedNames>
    <definedName name="_xlnm.Print_Area" localSheetId="1">'Explanation by Year'!$A$1:$B$130</definedName>
  </definedNames>
  <calcPr calcId="171027"/>
</workbook>
</file>

<file path=xl/calcChain.xml><?xml version="1.0" encoding="utf-8"?>
<calcChain xmlns="http://schemas.openxmlformats.org/spreadsheetml/2006/main">
  <c r="M12" i="1" l="1"/>
  <c r="J12" i="1"/>
  <c r="J15" i="1"/>
  <c r="J27" i="1" s="1"/>
  <c r="M15" i="1"/>
  <c r="M20" i="1"/>
  <c r="L27" i="1"/>
  <c r="L29" i="1" s="1"/>
  <c r="K27" i="1"/>
  <c r="K29" i="1" s="1"/>
  <c r="I27" i="1"/>
  <c r="I29" i="1" s="1"/>
  <c r="H27" i="1"/>
  <c r="H29" i="1" s="1"/>
  <c r="M9" i="1"/>
  <c r="J9" i="1"/>
  <c r="J29" i="1" l="1"/>
  <c r="M27" i="1"/>
  <c r="M29" i="1" s="1"/>
  <c r="F27" i="1"/>
  <c r="F29" i="1" s="1"/>
  <c r="E27" i="1"/>
  <c r="E29" i="1" s="1"/>
  <c r="G15" i="1"/>
  <c r="G27" i="1" s="1"/>
  <c r="G12" i="1"/>
  <c r="G9" i="1"/>
  <c r="D9" i="1"/>
  <c r="D15" i="1"/>
  <c r="D12" i="1"/>
  <c r="C27" i="1"/>
  <c r="G29" i="1" l="1"/>
  <c r="B40" i="2" l="1"/>
  <c r="B38" i="2"/>
  <c r="B109" i="2" l="1"/>
  <c r="B111" i="2"/>
  <c r="B112" i="2"/>
  <c r="B113" i="2"/>
  <c r="B114" i="2"/>
  <c r="B115" i="2"/>
  <c r="B116" i="2"/>
  <c r="B117" i="2"/>
  <c r="B118" i="2"/>
  <c r="B119" i="2"/>
  <c r="B120" i="2"/>
  <c r="B121" i="2"/>
  <c r="B122" i="2"/>
  <c r="B123" i="2"/>
  <c r="B108" i="2"/>
  <c r="B104" i="2"/>
  <c r="B102" i="2"/>
  <c r="B100" i="2"/>
  <c r="B72" i="2"/>
  <c r="B70" i="2"/>
  <c r="B91" i="2"/>
  <c r="B90" i="2"/>
  <c r="B89" i="2"/>
  <c r="B88" i="2"/>
  <c r="B87" i="2"/>
  <c r="B86" i="2"/>
  <c r="B85" i="2"/>
  <c r="B84" i="2"/>
  <c r="B83" i="2"/>
  <c r="B82" i="2"/>
  <c r="B81" i="2"/>
  <c r="B80" i="2"/>
  <c r="B79" i="2"/>
  <c r="B77" i="2"/>
  <c r="B76" i="2"/>
  <c r="B68" i="2"/>
  <c r="B59" i="2"/>
  <c r="B58" i="2"/>
  <c r="B57" i="2"/>
  <c r="B56" i="2"/>
  <c r="B55" i="2"/>
  <c r="B54" i="2"/>
  <c r="B53" i="2"/>
  <c r="B52" i="2"/>
  <c r="B51" i="2"/>
  <c r="B50" i="2"/>
  <c r="B49" i="2"/>
  <c r="B48" i="2"/>
  <c r="B47" i="2"/>
  <c r="B45" i="2"/>
  <c r="B44" i="2"/>
  <c r="B5" i="2"/>
  <c r="B36" i="2"/>
  <c r="B13" i="2"/>
  <c r="B15" i="2"/>
  <c r="B16" i="2"/>
  <c r="B17" i="2"/>
  <c r="B18" i="2"/>
  <c r="B19" i="2"/>
  <c r="B20" i="2"/>
  <c r="B21" i="2"/>
  <c r="B22" i="2"/>
  <c r="B23" i="2"/>
  <c r="B24" i="2"/>
  <c r="B25" i="2"/>
  <c r="B26" i="2"/>
  <c r="B27" i="2"/>
  <c r="B12" i="2"/>
  <c r="B3" i="2"/>
  <c r="B1" i="2"/>
  <c r="A21" i="2"/>
  <c r="A53" i="2" s="1"/>
  <c r="A85" i="2" s="1"/>
  <c r="A117" i="2" s="1"/>
  <c r="A13" i="2"/>
  <c r="A45" i="2" s="1"/>
  <c r="A77" i="2" s="1"/>
  <c r="A109" i="2" s="1"/>
  <c r="A14" i="2"/>
  <c r="A46" i="2" s="1"/>
  <c r="A78" i="2" s="1"/>
  <c r="A110" i="2" s="1"/>
  <c r="A15" i="2"/>
  <c r="A47" i="2" s="1"/>
  <c r="A79" i="2" s="1"/>
  <c r="A111" i="2" s="1"/>
  <c r="A16" i="2"/>
  <c r="A48" i="2" s="1"/>
  <c r="A80" i="2" s="1"/>
  <c r="A112" i="2" s="1"/>
  <c r="A17" i="2"/>
  <c r="A49" i="2" s="1"/>
  <c r="A81" i="2" s="1"/>
  <c r="A113" i="2" s="1"/>
  <c r="A18" i="2"/>
  <c r="A50" i="2" s="1"/>
  <c r="A82" i="2" s="1"/>
  <c r="A114" i="2" s="1"/>
  <c r="A19" i="2"/>
  <c r="A51" i="2" s="1"/>
  <c r="A83" i="2" s="1"/>
  <c r="A115" i="2" s="1"/>
  <c r="A20" i="2"/>
  <c r="A52" i="2" s="1"/>
  <c r="A84" i="2" s="1"/>
  <c r="A116" i="2" s="1"/>
  <c r="A22" i="2"/>
  <c r="A54" i="2" s="1"/>
  <c r="A86" i="2" s="1"/>
  <c r="A118" i="2" s="1"/>
  <c r="A23" i="2"/>
  <c r="A55" i="2" s="1"/>
  <c r="A87" i="2" s="1"/>
  <c r="A119" i="2" s="1"/>
  <c r="A24" i="2"/>
  <c r="A56" i="2" s="1"/>
  <c r="A88" i="2" s="1"/>
  <c r="A120" i="2" s="1"/>
  <c r="A25" i="2"/>
  <c r="A57" i="2" s="1"/>
  <c r="A89" i="2" s="1"/>
  <c r="A121" i="2" s="1"/>
  <c r="A26" i="2"/>
  <c r="A58" i="2" s="1"/>
  <c r="A90" i="2" s="1"/>
  <c r="A122" i="2" s="1"/>
  <c r="A27" i="2"/>
  <c r="A59" i="2" s="1"/>
  <c r="A91" i="2" s="1"/>
  <c r="A123" i="2" s="1"/>
  <c r="A12" i="2"/>
  <c r="A44" i="2" s="1"/>
  <c r="A76" i="2" s="1"/>
  <c r="A108" i="2" s="1"/>
  <c r="B14" i="2" l="1"/>
  <c r="D27" i="1" l="1"/>
  <c r="B78" i="2"/>
  <c r="B46" i="2"/>
  <c r="B110" i="2"/>
  <c r="B27" i="1"/>
  <c r="B29" i="2" l="1"/>
  <c r="B29" i="1"/>
  <c r="B125" i="2"/>
  <c r="B129" i="2"/>
  <c r="B61" i="2"/>
  <c r="C29" i="1"/>
  <c r="D30" i="1" s="1"/>
  <c r="B93" i="2"/>
  <c r="D29" i="1"/>
  <c r="B97" i="2" l="1"/>
  <c r="B65" i="2"/>
  <c r="B33" i="2"/>
</calcChain>
</file>

<file path=xl/sharedStrings.xml><?xml version="1.0" encoding="utf-8"?>
<sst xmlns="http://schemas.openxmlformats.org/spreadsheetml/2006/main" count="80" uniqueCount="42">
  <si>
    <t>TOTAL ADDBACKS:</t>
  </si>
  <si>
    <t>GROSS SALES</t>
  </si>
  <si>
    <t>Compensation to Owner</t>
  </si>
  <si>
    <t>Contributions/Donations</t>
  </si>
  <si>
    <t>Non-Business Telephone</t>
  </si>
  <si>
    <t>Seller's Cash Flow =
Total Addbacks + Net Income</t>
  </si>
  <si>
    <t>Net Income Shown on Financial Statement</t>
  </si>
  <si>
    <t>ADDBACKS:</t>
  </si>
  <si>
    <t xml:space="preserve">% Change Over Prev. Year </t>
  </si>
  <si>
    <t>Year:</t>
  </si>
  <si>
    <t>Gross Sales:</t>
  </si>
  <si>
    <t xml:space="preserve">Net Income: </t>
  </si>
  <si>
    <t>Addbacks</t>
  </si>
  <si>
    <t>Type</t>
  </si>
  <si>
    <t>Amount</t>
  </si>
  <si>
    <t>Total Addbacks</t>
  </si>
  <si>
    <t>Addbacks + Net Income = Seller's Discretionary Cash Flow</t>
  </si>
  <si>
    <t>After determining the Gross Sales and Net Income from the financial statement, the next step is to list out any other expenses that are not related directly to the operations of the business. These unrelated expenses are known as "addbacks" and are listed below.</t>
  </si>
  <si>
    <t>Seller's Discretionary Cash Flow:</t>
  </si>
  <si>
    <t>Non-onward going expense</t>
  </si>
  <si>
    <t>Interest on Debt</t>
  </si>
  <si>
    <t>Interest on Grant</t>
  </si>
  <si>
    <t>Bank Interest</t>
  </si>
  <si>
    <t>Rent</t>
  </si>
  <si>
    <t>Annualized</t>
  </si>
  <si>
    <t>Personal cell payments/$200 per month</t>
  </si>
  <si>
    <t>Grant through Nebraska town for growth</t>
  </si>
  <si>
    <t>Depreciation</t>
  </si>
  <si>
    <t>Owner's Consult Fee</t>
  </si>
  <si>
    <t>Onward going rent at $6,000/year</t>
  </si>
  <si>
    <t>11% Tax on Total W2 Salaries</t>
  </si>
  <si>
    <t>Owner's Health/Life/Auto</t>
  </si>
  <si>
    <t xml:space="preserve">Recasted Cash Flow Analysis - Combined </t>
  </si>
  <si>
    <t>Entity</t>
  </si>
  <si>
    <t>Combined</t>
  </si>
  <si>
    <t>US Calendar Year</t>
  </si>
  <si>
    <t>Per W-2 &amp; T4 (Canada)</t>
  </si>
  <si>
    <t>$278/mo [$3,336/year)</t>
  </si>
  <si>
    <t>2 year agreement (paid through US entity)</t>
  </si>
  <si>
    <t>NOTES</t>
  </si>
  <si>
    <t>Canada Calendar Year</t>
  </si>
  <si>
    <t>Auto Gas &amp; 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</si>
</sst>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2" formatCode="_(&quot;$&quot;* #,##0_);_(&quot;$&quot;* \(#,##0\);_(&quot;$&quot;* &quot;-&quot;_);_(@_)"/>
    <numFmt numFmtId="44" formatCode="_(&quot;$&quot;* #,##0.00_);_(&quot;$&quot;* \(#,##0.00\);_(&quot;$&quot;* &quot;-&quot;??_);_(@_)"/>
    <numFmt numFmtId="164" formatCode="0_);\(0\)"/>
  </numFmts>
  <fonts count="39" x14ac:knownFonts="1">
    <font>
      <sz val="11"/>
      <color theme="1"/>
      <name val="Calibri"/>
      <family val="2"/>
      <scheme val="minor"/>
    </font>
    <font>
      <sz val="11"/>
      <color theme="1"/>
      <name val="Calibri"/>
      <family val="2"/>
      <scheme val="minor"/>
    </font>
    <font>
      <sz val="11"/>
      <color theme="1" tint="0.249977111117893"/>
      <name val="Calibri"/>
      <family val="2"/>
      <scheme val="minor"/>
    </font>
    <font>
      <sz val="10"/>
      <name val="Calibri"/>
      <family val="2"/>
      <scheme val="minor"/>
    </font>
    <font>
      <i/>
      <sz val="9"/>
      <name val="Calibri"/>
      <family val="2"/>
      <scheme val="minor"/>
    </font>
    <font>
      <i/>
      <sz val="9"/>
      <color theme="1"/>
      <name val="Calibri"/>
      <family val="2"/>
      <scheme val="minor"/>
    </font>
    <font>
      <sz val="9"/>
      <color theme="1"/>
      <name val="Calibri"/>
      <family val="2"/>
      <scheme val="minor"/>
    </font>
    <font>
      <b/>
      <sz val="10"/>
      <color theme="1"/>
      <name val="Cambria"/>
      <family val="1"/>
      <scheme val="major"/>
    </font>
    <font>
      <sz val="9"/>
      <color theme="1"/>
      <name val="Cambria"/>
      <family val="1"/>
      <scheme val="major"/>
    </font>
    <font>
      <b/>
      <sz val="9"/>
      <color theme="1"/>
      <name val="Cambria"/>
      <family val="1"/>
      <scheme val="major"/>
    </font>
    <font>
      <b/>
      <sz val="11"/>
      <color theme="1"/>
      <name val="Calibri"/>
      <family val="2"/>
      <scheme val="minor"/>
    </font>
    <font>
      <sz val="11"/>
      <color theme="6" tint="-0.499984740745262"/>
      <name val="Calibri"/>
      <family val="2"/>
      <scheme val="minor"/>
    </font>
    <font>
      <b/>
      <sz val="11"/>
      <color theme="6" tint="-0.499984740745262"/>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color theme="6" tint="-0.499984740745262"/>
      <name val="Calibri"/>
      <family val="2"/>
      <scheme val="minor"/>
    </font>
    <font>
      <b/>
      <u/>
      <sz val="12"/>
      <color theme="6" tint="-0.499984740745262"/>
      <name val="Calibri"/>
      <family val="2"/>
      <scheme val="minor"/>
    </font>
    <font>
      <sz val="12"/>
      <color theme="6" tint="-0.499984740745262"/>
      <name val="Calibri"/>
      <family val="2"/>
      <scheme val="minor"/>
    </font>
    <font>
      <b/>
      <sz val="20"/>
      <color rgb="FF55274E"/>
      <name val="Arial"/>
      <family val="2"/>
    </font>
    <font>
      <b/>
      <sz val="10"/>
      <color theme="1"/>
      <name val="Arial"/>
      <family val="2"/>
    </font>
    <font>
      <sz val="11"/>
      <color theme="1" tint="0.249977111117893"/>
      <name val="Arial"/>
      <family val="2"/>
    </font>
    <font>
      <sz val="11"/>
      <color theme="1"/>
      <name val="Arial"/>
      <family val="2"/>
    </font>
    <font>
      <b/>
      <sz val="10"/>
      <color theme="0"/>
      <name val="Arial"/>
      <family val="2"/>
    </font>
    <font>
      <b/>
      <u/>
      <sz val="10"/>
      <name val="Arial"/>
      <family val="2"/>
    </font>
    <font>
      <sz val="10"/>
      <name val="Arial"/>
      <family val="2"/>
    </font>
    <font>
      <i/>
      <sz val="9"/>
      <name val="Arial"/>
      <family val="2"/>
    </font>
    <font>
      <b/>
      <sz val="9"/>
      <color rgb="FFFF0000"/>
      <name val="Arial"/>
      <family val="2"/>
    </font>
    <font>
      <b/>
      <sz val="10"/>
      <name val="Arial"/>
      <family val="2"/>
    </font>
    <font>
      <sz val="9"/>
      <name val="Arial"/>
      <family val="2"/>
    </font>
    <font>
      <sz val="9"/>
      <color theme="1"/>
      <name val="Arial"/>
      <family val="2"/>
    </font>
    <font>
      <b/>
      <sz val="9"/>
      <color theme="1"/>
      <name val="Arial"/>
      <family val="2"/>
    </font>
    <font>
      <b/>
      <u/>
      <sz val="12"/>
      <name val="Arial"/>
      <family val="2"/>
    </font>
    <font>
      <b/>
      <i/>
      <sz val="10"/>
      <color rgb="FF55274E"/>
      <name val="Arial"/>
      <family val="2"/>
    </font>
    <font>
      <b/>
      <i/>
      <sz val="9"/>
      <color rgb="FF55274E"/>
      <name val="Arial"/>
      <family val="2"/>
    </font>
    <font>
      <b/>
      <sz val="9"/>
      <color rgb="FF55274E"/>
      <name val="Arial"/>
      <family val="2"/>
    </font>
    <font>
      <b/>
      <sz val="10"/>
      <color theme="1" tint="0.249977111117893"/>
      <name val="Arial"/>
      <family val="2"/>
    </font>
    <font>
      <i/>
      <sz val="10"/>
      <name val="Arial"/>
      <family val="2"/>
    </font>
    <font>
      <b/>
      <sz val="11"/>
      <color rgb="FF55274E"/>
      <name val="Arial"/>
      <family val="2"/>
    </font>
  </fonts>
  <fills count="4">
    <fill>
      <patternFill patternType="none"/>
    </fill>
    <fill>
      <patternFill patternType="gray125"/>
    </fill>
    <fill>
      <patternFill patternType="solid">
        <fgColor rgb="FF55274E"/>
        <bgColor indexed="64"/>
      </patternFill>
    </fill>
    <fill>
      <patternFill patternType="solid">
        <fgColor rgb="FFC3B6A2"/>
        <bgColor indexed="64"/>
      </patternFill>
    </fill>
  </fills>
  <borders count="5">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bottom style="hair">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Font="1"/>
    <xf numFmtId="0" fontId="2" fillId="0" borderId="0" xfId="0" applyFont="1"/>
    <xf numFmtId="0" fontId="5" fillId="0" borderId="0" xfId="0" applyFont="1"/>
    <xf numFmtId="0" fontId="6" fillId="0" borderId="0" xfId="0" applyFont="1"/>
    <xf numFmtId="0" fontId="7" fillId="0" borderId="0" xfId="0" applyFont="1" applyAlignment="1">
      <alignment horizontal="left"/>
    </xf>
    <xf numFmtId="0" fontId="8" fillId="0" borderId="0" xfId="0" applyFont="1" applyAlignment="1">
      <alignment horizontal="left"/>
    </xf>
    <xf numFmtId="0" fontId="8" fillId="0" borderId="0" xfId="0" applyFont="1"/>
    <xf numFmtId="0" fontId="9" fillId="0" borderId="0" xfId="0" applyFont="1" applyAlignment="1">
      <alignment horizontal="left"/>
    </xf>
    <xf numFmtId="0" fontId="9" fillId="0" borderId="0" xfId="0" applyFont="1" applyAlignment="1">
      <alignment horizontal="right"/>
    </xf>
    <xf numFmtId="0" fontId="0" fillId="0" borderId="0" xfId="0" applyAlignment="1">
      <alignment horizontal="left"/>
    </xf>
    <xf numFmtId="42" fontId="0" fillId="0" borderId="0" xfId="0" applyNumberFormat="1"/>
    <xf numFmtId="0" fontId="10" fillId="0" borderId="0" xfId="0" applyFont="1" applyAlignment="1">
      <alignment horizontal="center"/>
    </xf>
    <xf numFmtId="0" fontId="6" fillId="0" borderId="1" xfId="0" applyFont="1" applyBorder="1"/>
    <xf numFmtId="42" fontId="0" fillId="0" borderId="1" xfId="0" applyNumberFormat="1" applyBorder="1"/>
    <xf numFmtId="0" fontId="6" fillId="0" borderId="2" xfId="0" applyFont="1" applyBorder="1"/>
    <xf numFmtId="42" fontId="11" fillId="0" borderId="0" xfId="0" applyNumberFormat="1" applyFont="1"/>
    <xf numFmtId="0" fontId="12" fillId="0" borderId="0" xfId="0" applyFont="1"/>
    <xf numFmtId="0" fontId="14" fillId="0" borderId="0" xfId="0" applyFont="1" applyAlignment="1">
      <alignment horizontal="center"/>
    </xf>
    <xf numFmtId="0" fontId="0" fillId="0" borderId="0" xfId="0" applyAlignment="1"/>
    <xf numFmtId="0" fontId="14" fillId="0" borderId="0" xfId="0" applyFont="1" applyAlignment="1">
      <alignment horizontal="left" indent="8"/>
    </xf>
    <xf numFmtId="42" fontId="15" fillId="0" borderId="0" xfId="0" applyNumberFormat="1" applyFont="1"/>
    <xf numFmtId="0" fontId="13" fillId="0" borderId="0" xfId="0" applyFont="1" applyAlignment="1">
      <alignment wrapText="1"/>
    </xf>
    <xf numFmtId="42" fontId="13" fillId="0" borderId="0" xfId="0" applyNumberFormat="1" applyFont="1"/>
    <xf numFmtId="0" fontId="16" fillId="0" borderId="0" xfId="0" applyFont="1" applyAlignment="1">
      <alignment horizontal="left" indent="8"/>
    </xf>
    <xf numFmtId="42" fontId="16" fillId="0" borderId="0" xfId="0" applyNumberFormat="1" applyFont="1"/>
    <xf numFmtId="0" fontId="15" fillId="0" borderId="0" xfId="0" applyFont="1"/>
    <xf numFmtId="0" fontId="17" fillId="0" borderId="0" xfId="0" applyFont="1"/>
    <xf numFmtId="0" fontId="16" fillId="0" borderId="0" xfId="0" applyFont="1"/>
    <xf numFmtId="42" fontId="18" fillId="0" borderId="0" xfId="0" applyNumberFormat="1" applyFont="1"/>
    <xf numFmtId="0" fontId="8" fillId="0" borderId="0" xfId="0" applyFont="1" applyBorder="1" applyAlignment="1">
      <alignment horizontal="left"/>
    </xf>
    <xf numFmtId="0" fontId="8" fillId="0" borderId="0" xfId="0" applyFont="1" applyBorder="1"/>
    <xf numFmtId="0" fontId="6" fillId="0" borderId="0" xfId="0" applyFont="1" applyBorder="1"/>
    <xf numFmtId="5" fontId="3" fillId="0" borderId="3" xfId="0" applyNumberFormat="1" applyFont="1" applyBorder="1" applyAlignment="1">
      <alignment horizontal="left"/>
    </xf>
    <xf numFmtId="5" fontId="4" fillId="0" borderId="3" xfId="0" applyNumberFormat="1" applyFont="1" applyBorder="1" applyAlignment="1">
      <alignment horizontal="left"/>
    </xf>
    <xf numFmtId="14" fontId="8" fillId="0" borderId="0" xfId="0" applyNumberFormat="1" applyFont="1" applyAlignment="1">
      <alignment horizontal="left"/>
    </xf>
    <xf numFmtId="0" fontId="20" fillId="0" borderId="0" xfId="0" applyFont="1" applyAlignment="1">
      <alignment horizontal="right"/>
    </xf>
    <xf numFmtId="0" fontId="21" fillId="0" borderId="0" xfId="0" applyFont="1"/>
    <xf numFmtId="164" fontId="22" fillId="0" borderId="3" xfId="0" applyNumberFormat="1" applyFont="1" applyBorder="1" applyAlignment="1">
      <alignment horizontal="right"/>
    </xf>
    <xf numFmtId="0" fontId="24" fillId="0" borderId="3" xfId="0" applyFont="1" applyBorder="1" applyAlignment="1">
      <alignment horizontal="right" wrapText="1"/>
    </xf>
    <xf numFmtId="0" fontId="26" fillId="0" borderId="3" xfId="0" applyFont="1" applyBorder="1" applyAlignment="1">
      <alignment horizontal="right" wrapText="1"/>
    </xf>
    <xf numFmtId="9" fontId="26" fillId="0" borderId="3" xfId="2" applyFont="1" applyBorder="1" applyAlignment="1">
      <alignment horizontal="center"/>
    </xf>
    <xf numFmtId="5" fontId="26" fillId="0" borderId="3" xfId="0" applyNumberFormat="1" applyFont="1" applyBorder="1" applyAlignment="1">
      <alignment horizontal="left"/>
    </xf>
    <xf numFmtId="42" fontId="27" fillId="0" borderId="3" xfId="2" applyNumberFormat="1" applyFont="1" applyBorder="1" applyAlignment="1">
      <alignment horizontal="center"/>
    </xf>
    <xf numFmtId="0" fontId="28" fillId="0" borderId="3" xfId="0" applyFont="1" applyBorder="1" applyAlignment="1">
      <alignment horizontal="right" wrapText="1"/>
    </xf>
    <xf numFmtId="42" fontId="29" fillId="0" borderId="3" xfId="1" applyNumberFormat="1" applyFont="1" applyBorder="1"/>
    <xf numFmtId="0" fontId="25" fillId="0" borderId="3" xfId="0" applyFont="1" applyBorder="1" applyAlignment="1">
      <alignment horizontal="right" wrapText="1"/>
    </xf>
    <xf numFmtId="0" fontId="26" fillId="0" borderId="3" xfId="2" applyNumberFormat="1" applyFont="1" applyBorder="1" applyAlignment="1">
      <alignment horizontal="center"/>
    </xf>
    <xf numFmtId="0" fontId="20" fillId="0" borderId="0" xfId="0" applyFont="1" applyAlignment="1">
      <alignment horizontal="left"/>
    </xf>
    <xf numFmtId="0" fontId="30" fillId="0" borderId="0" xfId="0" applyFont="1" applyAlignment="1">
      <alignment horizontal="left"/>
    </xf>
    <xf numFmtId="0" fontId="30" fillId="0" borderId="0" xfId="0" applyFont="1"/>
    <xf numFmtId="0" fontId="31" fillId="0" borderId="0" xfId="0" applyFont="1" applyAlignment="1">
      <alignment horizontal="left"/>
    </xf>
    <xf numFmtId="0" fontId="31" fillId="0" borderId="0" xfId="0" applyFont="1" applyAlignment="1">
      <alignment horizontal="right"/>
    </xf>
    <xf numFmtId="14" fontId="30" fillId="0" borderId="0" xfId="0" applyNumberFormat="1" applyFont="1" applyAlignment="1">
      <alignment horizontal="left"/>
    </xf>
    <xf numFmtId="0" fontId="33" fillId="0" borderId="3" xfId="0" applyFont="1" applyBorder="1" applyAlignment="1">
      <alignment horizontal="right" wrapText="1"/>
    </xf>
    <xf numFmtId="42" fontId="34" fillId="0" borderId="3" xfId="2" applyNumberFormat="1" applyFont="1" applyBorder="1" applyAlignment="1">
      <alignment horizontal="center"/>
    </xf>
    <xf numFmtId="0" fontId="36" fillId="0" borderId="4" xfId="0" applyFont="1" applyBorder="1" applyAlignment="1">
      <alignment horizontal="center" vertical="center"/>
    </xf>
    <xf numFmtId="42" fontId="34" fillId="0" borderId="3" xfId="1" applyNumberFormat="1" applyFont="1" applyBorder="1" applyAlignment="1">
      <alignment horizontal="center"/>
    </xf>
    <xf numFmtId="42" fontId="27" fillId="0" borderId="3" xfId="1" applyNumberFormat="1" applyFont="1" applyBorder="1" applyAlignment="1">
      <alignment horizontal="center"/>
    </xf>
    <xf numFmtId="42" fontId="34" fillId="0" borderId="3" xfId="1" applyNumberFormat="1" applyFont="1" applyBorder="1" applyAlignment="1">
      <alignment horizontal="left"/>
    </xf>
    <xf numFmtId="42" fontId="27" fillId="0" borderId="3" xfId="1" applyNumberFormat="1" applyFont="1" applyBorder="1" applyAlignment="1">
      <alignment horizontal="left"/>
    </xf>
    <xf numFmtId="164" fontId="23" fillId="2" borderId="3" xfId="0" applyNumberFormat="1" applyFont="1" applyFill="1" applyBorder="1" applyAlignment="1">
      <alignment horizontal="center"/>
    </xf>
    <xf numFmtId="0" fontId="32" fillId="3" borderId="3" xfId="0" applyFont="1" applyFill="1" applyBorder="1" applyAlignment="1">
      <alignment horizontal="right" wrapText="1"/>
    </xf>
    <xf numFmtId="42" fontId="29" fillId="3" borderId="3" xfId="1" applyNumberFormat="1" applyFont="1" applyFill="1" applyBorder="1"/>
    <xf numFmtId="0" fontId="28" fillId="3" borderId="3" xfId="0" applyFont="1" applyFill="1" applyBorder="1" applyAlignment="1">
      <alignment horizontal="right" wrapText="1"/>
    </xf>
    <xf numFmtId="0" fontId="25" fillId="3" borderId="3" xfId="0" applyFont="1" applyFill="1" applyBorder="1" applyAlignment="1">
      <alignment horizontal="right" wrapText="1"/>
    </xf>
    <xf numFmtId="5" fontId="26" fillId="3" borderId="3" xfId="0" applyNumberFormat="1" applyFont="1" applyFill="1" applyBorder="1" applyAlignment="1">
      <alignment horizontal="left"/>
    </xf>
    <xf numFmtId="0" fontId="38" fillId="3" borderId="3" xfId="0" applyFont="1" applyFill="1" applyBorder="1" applyAlignment="1">
      <alignment horizontal="right" wrapText="1"/>
    </xf>
    <xf numFmtId="5" fontId="3" fillId="3" borderId="3" xfId="0" applyNumberFormat="1" applyFont="1" applyFill="1" applyBorder="1" applyAlignment="1">
      <alignment horizontal="left"/>
    </xf>
    <xf numFmtId="42" fontId="35" fillId="3" borderId="3" xfId="1" applyNumberFormat="1" applyFont="1" applyFill="1" applyBorder="1"/>
    <xf numFmtId="0" fontId="37" fillId="0" borderId="3" xfId="0" applyFont="1" applyBorder="1" applyAlignment="1">
      <alignment horizontal="center"/>
    </xf>
    <xf numFmtId="42" fontId="35" fillId="0" borderId="3" xfId="1" applyNumberFormat="1" applyFont="1" applyFill="1" applyBorder="1"/>
    <xf numFmtId="5" fontId="3" fillId="0" borderId="3" xfId="0" applyNumberFormat="1" applyFont="1" applyFill="1" applyBorder="1" applyAlignment="1">
      <alignment horizontal="left"/>
    </xf>
    <xf numFmtId="0" fontId="0" fillId="3" borderId="0" xfId="0" applyFont="1" applyFill="1"/>
    <xf numFmtId="42" fontId="29" fillId="0" borderId="3" xfId="1" applyNumberFormat="1" applyFont="1" applyFill="1" applyBorder="1"/>
    <xf numFmtId="5" fontId="26" fillId="0" borderId="3" xfId="0" applyNumberFormat="1" applyFont="1" applyFill="1" applyBorder="1" applyAlignment="1">
      <alignment horizontal="left"/>
    </xf>
    <xf numFmtId="0" fontId="0" fillId="0" borderId="0" xfId="0" applyFont="1" applyAlignment="1">
      <alignment wrapText="1"/>
    </xf>
    <xf numFmtId="0" fontId="0" fillId="0" borderId="0" xfId="0" applyAlignment="1">
      <alignment wrapText="1"/>
    </xf>
    <xf numFmtId="0" fontId="36" fillId="0" borderId="4" xfId="0" applyFont="1" applyBorder="1" applyAlignment="1">
      <alignment horizontal="center" vertical="center" wrapText="1"/>
    </xf>
    <xf numFmtId="0" fontId="19" fillId="0" borderId="0" xfId="0" applyFont="1" applyAlignment="1">
      <alignment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55274E"/>
      <color rgb="FFC3B6A2"/>
      <color rgb="FF63A537"/>
      <color rgb="FFB8D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49"/>
  <sheetViews>
    <sheetView tabSelected="1" showWhiteSpace="0" zoomScale="80" zoomScaleNormal="80" zoomScalePageLayoutView="110" workbookViewId="0">
      <selection activeCell="H6" sqref="H6"/>
    </sheetView>
  </sheetViews>
  <sheetFormatPr defaultColWidth="9.140625" defaultRowHeight="15" x14ac:dyDescent="0.25"/>
  <cols>
    <col min="1" max="1" width="27.7109375" style="1" bestFit="1" customWidth="1"/>
    <col min="2" max="13" width="16" style="1" customWidth="1"/>
    <col min="14" max="14" width="36" style="1" customWidth="1"/>
    <col min="15" max="16384" width="9.140625" style="1"/>
  </cols>
  <sheetData>
    <row r="6" spans="1:14" ht="42" customHeight="1" x14ac:dyDescent="0.25">
      <c r="B6" s="79" t="s">
        <v>32</v>
      </c>
      <c r="C6" s="79"/>
      <c r="D6" s="79"/>
      <c r="E6" s="79"/>
      <c r="F6" s="79"/>
      <c r="G6" s="79"/>
      <c r="H6" s="79"/>
      <c r="I6" s="79"/>
      <c r="J6" s="79" t="s">
        <v>32</v>
      </c>
      <c r="K6" s="79"/>
      <c r="L6" s="79"/>
      <c r="M6" s="79"/>
      <c r="N6" s="2"/>
    </row>
    <row r="7" spans="1:14" ht="27.75" customHeight="1" x14ac:dyDescent="0.25">
      <c r="A7" s="36" t="s">
        <v>33</v>
      </c>
      <c r="B7" s="78" t="s">
        <v>35</v>
      </c>
      <c r="C7" s="78" t="s">
        <v>40</v>
      </c>
      <c r="D7" s="56" t="s">
        <v>34</v>
      </c>
      <c r="E7" s="78" t="s">
        <v>35</v>
      </c>
      <c r="F7" s="78" t="s">
        <v>40</v>
      </c>
      <c r="G7" s="56" t="s">
        <v>34</v>
      </c>
      <c r="H7" s="78" t="s">
        <v>35</v>
      </c>
      <c r="I7" s="78" t="s">
        <v>40</v>
      </c>
      <c r="J7" s="56" t="s">
        <v>34</v>
      </c>
      <c r="K7" s="78" t="s">
        <v>35</v>
      </c>
      <c r="L7" s="78" t="s">
        <v>40</v>
      </c>
      <c r="M7" s="56" t="s">
        <v>34</v>
      </c>
      <c r="N7" s="37"/>
    </row>
    <row r="8" spans="1:14" x14ac:dyDescent="0.25">
      <c r="A8" s="38"/>
      <c r="B8" s="61">
        <v>2016</v>
      </c>
      <c r="C8" s="61">
        <v>2016</v>
      </c>
      <c r="D8" s="61">
        <v>2016</v>
      </c>
      <c r="E8" s="61">
        <v>2015</v>
      </c>
      <c r="F8" s="61">
        <v>2015</v>
      </c>
      <c r="G8" s="61">
        <v>2015</v>
      </c>
      <c r="H8" s="61">
        <v>2014</v>
      </c>
      <c r="I8" s="61">
        <v>2014</v>
      </c>
      <c r="J8" s="61">
        <v>2014</v>
      </c>
      <c r="K8" s="61">
        <v>2013</v>
      </c>
      <c r="L8" s="61">
        <v>2013</v>
      </c>
      <c r="M8" s="61">
        <v>2013</v>
      </c>
      <c r="N8" s="61" t="s">
        <v>39</v>
      </c>
    </row>
    <row r="9" spans="1:14" ht="15.75" x14ac:dyDescent="0.25">
      <c r="A9" s="62" t="s">
        <v>1</v>
      </c>
      <c r="B9" s="63">
        <v>1250802</v>
      </c>
      <c r="C9" s="63">
        <v>990215</v>
      </c>
      <c r="D9" s="63">
        <f>B9+C9</f>
        <v>2241017</v>
      </c>
      <c r="E9" s="63">
        <v>1664376</v>
      </c>
      <c r="F9" s="63">
        <v>1148967</v>
      </c>
      <c r="G9" s="63">
        <f>E9+F9</f>
        <v>2813343</v>
      </c>
      <c r="H9" s="63">
        <v>1722854</v>
      </c>
      <c r="I9" s="63">
        <v>1272811</v>
      </c>
      <c r="J9" s="63">
        <f>H9+I9</f>
        <v>2995665</v>
      </c>
      <c r="K9" s="63">
        <v>1379988</v>
      </c>
      <c r="L9" s="63">
        <v>1600862</v>
      </c>
      <c r="M9" s="63">
        <f>K9+L9</f>
        <v>2980850</v>
      </c>
      <c r="N9" s="68"/>
    </row>
    <row r="10" spans="1:14" s="3" customFormat="1" ht="14.25" hidden="1" customHeight="1" x14ac:dyDescent="0.2">
      <c r="A10" s="40" t="s">
        <v>8</v>
      </c>
      <c r="B10" s="41"/>
      <c r="C10" s="41"/>
      <c r="D10" s="41"/>
      <c r="E10" s="41"/>
      <c r="F10" s="41"/>
      <c r="G10" s="41"/>
      <c r="H10" s="58"/>
      <c r="I10" s="41"/>
      <c r="J10" s="43"/>
      <c r="K10" s="58"/>
      <c r="L10" s="41"/>
      <c r="M10" s="43"/>
      <c r="N10" s="34"/>
    </row>
    <row r="11" spans="1:14" s="3" customFormat="1" ht="14.25" customHeight="1" x14ac:dyDescent="0.2">
      <c r="A11" s="54"/>
      <c r="B11" s="57"/>
      <c r="C11" s="41"/>
      <c r="D11" s="55"/>
      <c r="E11" s="58"/>
      <c r="F11" s="41"/>
      <c r="G11" s="43"/>
      <c r="H11" s="74"/>
      <c r="I11" s="74"/>
      <c r="J11" s="74"/>
      <c r="K11" s="74"/>
      <c r="L11" s="74"/>
      <c r="M11" s="74"/>
      <c r="N11" s="72"/>
    </row>
    <row r="12" spans="1:14" ht="26.25" x14ac:dyDescent="0.25">
      <c r="A12" s="64" t="s">
        <v>6</v>
      </c>
      <c r="B12" s="63">
        <v>140812</v>
      </c>
      <c r="C12" s="63">
        <v>-84888</v>
      </c>
      <c r="D12" s="63">
        <f>B12+C12</f>
        <v>55924</v>
      </c>
      <c r="E12" s="63">
        <v>300870</v>
      </c>
      <c r="F12" s="63">
        <v>26054</v>
      </c>
      <c r="G12" s="63">
        <f>E12+F12</f>
        <v>326924</v>
      </c>
      <c r="H12" s="63">
        <v>64653</v>
      </c>
      <c r="I12" s="63">
        <v>27862</v>
      </c>
      <c r="J12" s="63">
        <f>H12+I12</f>
        <v>92515</v>
      </c>
      <c r="K12" s="63">
        <v>48603</v>
      </c>
      <c r="L12" s="63">
        <v>93050</v>
      </c>
      <c r="M12" s="63">
        <f>K12+L12</f>
        <v>141653</v>
      </c>
      <c r="N12" s="68"/>
    </row>
    <row r="13" spans="1:14" ht="7.5" customHeight="1" x14ac:dyDescent="0.25">
      <c r="A13" s="44"/>
      <c r="B13" s="45"/>
      <c r="C13" s="45"/>
      <c r="D13" s="45"/>
      <c r="E13" s="45"/>
      <c r="F13" s="45"/>
      <c r="G13" s="45"/>
      <c r="H13" s="45"/>
      <c r="I13" s="45"/>
      <c r="J13" s="45"/>
      <c r="K13" s="45"/>
      <c r="L13" s="45"/>
      <c r="M13" s="45"/>
      <c r="N13" s="33"/>
    </row>
    <row r="14" spans="1:14" x14ac:dyDescent="0.25">
      <c r="A14" s="39" t="s">
        <v>7</v>
      </c>
      <c r="B14" s="45"/>
      <c r="C14" s="45"/>
      <c r="D14" s="45"/>
      <c r="E14" s="45"/>
      <c r="F14" s="45"/>
      <c r="G14" s="45"/>
      <c r="H14" s="74"/>
      <c r="I14" s="74"/>
      <c r="J14" s="74"/>
      <c r="K14" s="74"/>
      <c r="L14" s="74"/>
      <c r="M14" s="74"/>
      <c r="N14" s="75"/>
    </row>
    <row r="15" spans="1:14" s="4" customFormat="1" ht="13.5" customHeight="1" x14ac:dyDescent="0.2">
      <c r="A15" s="65" t="s">
        <v>2</v>
      </c>
      <c r="B15" s="63">
        <v>50400</v>
      </c>
      <c r="C15" s="63">
        <v>36000</v>
      </c>
      <c r="D15" s="63">
        <f>B15+C15</f>
        <v>86400</v>
      </c>
      <c r="E15" s="63">
        <v>50400</v>
      </c>
      <c r="F15" s="63">
        <v>42400</v>
      </c>
      <c r="G15" s="63">
        <f>E15+F15</f>
        <v>92800</v>
      </c>
      <c r="H15" s="63">
        <v>50400</v>
      </c>
      <c r="I15" s="63">
        <v>28800</v>
      </c>
      <c r="J15" s="63">
        <f>H15+I15</f>
        <v>79200</v>
      </c>
      <c r="K15" s="63">
        <v>13600</v>
      </c>
      <c r="L15" s="63">
        <v>23000</v>
      </c>
      <c r="M15" s="63">
        <f>K15+L15</f>
        <v>36600</v>
      </c>
      <c r="N15" s="66" t="s">
        <v>36</v>
      </c>
    </row>
    <row r="16" spans="1:14" s="4" customFormat="1" ht="13.5" customHeight="1" x14ac:dyDescent="0.2">
      <c r="A16" s="70" t="s">
        <v>30</v>
      </c>
      <c r="B16" s="45">
        <v>5544</v>
      </c>
      <c r="C16" s="45"/>
      <c r="D16" s="45">
        <v>5544</v>
      </c>
      <c r="E16" s="45">
        <v>5544</v>
      </c>
      <c r="F16" s="45"/>
      <c r="G16" s="45">
        <v>5544</v>
      </c>
      <c r="H16" s="45">
        <v>5544</v>
      </c>
      <c r="I16" s="45"/>
      <c r="J16" s="45">
        <v>5544</v>
      </c>
      <c r="K16" s="45">
        <v>1496</v>
      </c>
      <c r="L16" s="45"/>
      <c r="M16" s="45">
        <v>1496</v>
      </c>
      <c r="N16" s="42"/>
    </row>
    <row r="17" spans="1:14" s="4" customFormat="1" ht="13.5" customHeight="1" x14ac:dyDescent="0.2">
      <c r="A17" s="65" t="s">
        <v>20</v>
      </c>
      <c r="B17" s="63">
        <v>7452</v>
      </c>
      <c r="C17" s="63"/>
      <c r="D17" s="63">
        <v>7452</v>
      </c>
      <c r="E17" s="63">
        <v>9016</v>
      </c>
      <c r="F17" s="63"/>
      <c r="G17" s="63">
        <v>9016</v>
      </c>
      <c r="H17" s="63">
        <v>10983</v>
      </c>
      <c r="I17" s="63"/>
      <c r="J17" s="63">
        <v>10983</v>
      </c>
      <c r="K17" s="63">
        <v>20640</v>
      </c>
      <c r="L17" s="63"/>
      <c r="M17" s="63">
        <v>20640</v>
      </c>
      <c r="N17" s="66" t="s">
        <v>19</v>
      </c>
    </row>
    <row r="18" spans="1:14" s="4" customFormat="1" ht="13.5" customHeight="1" x14ac:dyDescent="0.2">
      <c r="A18" s="46" t="s">
        <v>21</v>
      </c>
      <c r="B18" s="45">
        <v>275</v>
      </c>
      <c r="C18" s="45"/>
      <c r="D18" s="45">
        <v>275</v>
      </c>
      <c r="E18" s="45">
        <v>644</v>
      </c>
      <c r="F18" s="45"/>
      <c r="G18" s="45">
        <v>644</v>
      </c>
      <c r="H18" s="45">
        <v>918</v>
      </c>
      <c r="I18" s="45"/>
      <c r="J18" s="45">
        <v>918</v>
      </c>
      <c r="K18" s="45">
        <v>1188</v>
      </c>
      <c r="L18" s="45"/>
      <c r="M18" s="45">
        <v>1188</v>
      </c>
      <c r="N18" s="42" t="s">
        <v>26</v>
      </c>
    </row>
    <row r="19" spans="1:14" s="4" customFormat="1" ht="13.5" customHeight="1" x14ac:dyDescent="0.2">
      <c r="A19" s="65" t="s">
        <v>22</v>
      </c>
      <c r="B19" s="63">
        <v>24916</v>
      </c>
      <c r="C19" s="63"/>
      <c r="D19" s="63">
        <v>24916</v>
      </c>
      <c r="E19" s="63">
        <v>28155</v>
      </c>
      <c r="F19" s="63"/>
      <c r="G19" s="63">
        <v>28155</v>
      </c>
      <c r="H19" s="63">
        <v>33454</v>
      </c>
      <c r="I19" s="63"/>
      <c r="J19" s="63">
        <v>33454</v>
      </c>
      <c r="K19" s="63">
        <v>15753</v>
      </c>
      <c r="L19" s="63"/>
      <c r="M19" s="63">
        <v>15753</v>
      </c>
      <c r="N19" s="66" t="s">
        <v>19</v>
      </c>
    </row>
    <row r="20" spans="1:14" s="4" customFormat="1" ht="13.5" customHeight="1" x14ac:dyDescent="0.2">
      <c r="A20" s="46" t="s">
        <v>27</v>
      </c>
      <c r="B20" s="45"/>
      <c r="C20" s="45">
        <v>2441</v>
      </c>
      <c r="D20" s="45">
        <v>2441</v>
      </c>
      <c r="E20" s="45"/>
      <c r="F20" s="45"/>
      <c r="G20" s="45"/>
      <c r="H20" s="45"/>
      <c r="I20" s="45">
        <v>12544</v>
      </c>
      <c r="J20" s="45"/>
      <c r="K20" s="45">
        <v>31741</v>
      </c>
      <c r="L20" s="45">
        <v>13773</v>
      </c>
      <c r="M20" s="45">
        <f>K20+L20</f>
        <v>45514</v>
      </c>
      <c r="N20" s="42"/>
    </row>
    <row r="21" spans="1:14" s="4" customFormat="1" ht="13.5" customHeight="1" x14ac:dyDescent="0.2">
      <c r="A21" s="65" t="s">
        <v>41</v>
      </c>
      <c r="B21" s="63"/>
      <c r="C21" s="63">
        <v>2756</v>
      </c>
      <c r="D21" s="63">
        <v>2756</v>
      </c>
      <c r="E21" s="63"/>
      <c r="F21" s="63">
        <v>8846</v>
      </c>
      <c r="G21" s="63">
        <v>12768</v>
      </c>
      <c r="H21" s="63"/>
      <c r="I21" s="63">
        <v>12328</v>
      </c>
      <c r="J21" s="63">
        <v>12544</v>
      </c>
      <c r="K21" s="63"/>
      <c r="L21" s="63">
        <v>8834</v>
      </c>
      <c r="M21" s="63">
        <v>13773</v>
      </c>
      <c r="N21" s="66"/>
    </row>
    <row r="22" spans="1:14" s="4" customFormat="1" ht="13.5" customHeight="1" x14ac:dyDescent="0.2">
      <c r="A22" s="46" t="s">
        <v>31</v>
      </c>
      <c r="B22" s="45"/>
      <c r="C22" s="45">
        <v>3336</v>
      </c>
      <c r="D22" s="45">
        <v>3336</v>
      </c>
      <c r="E22" s="45"/>
      <c r="F22" s="45">
        <v>3336</v>
      </c>
      <c r="G22" s="45">
        <v>3336</v>
      </c>
      <c r="H22" s="45"/>
      <c r="I22" s="45">
        <v>3336</v>
      </c>
      <c r="J22" s="45">
        <v>3336</v>
      </c>
      <c r="K22" s="45"/>
      <c r="L22" s="45">
        <v>3336</v>
      </c>
      <c r="M22" s="45">
        <v>3336</v>
      </c>
      <c r="N22" s="42" t="s">
        <v>37</v>
      </c>
    </row>
    <row r="23" spans="1:14" s="4" customFormat="1" ht="13.5" customHeight="1" x14ac:dyDescent="0.2">
      <c r="A23" s="65" t="s">
        <v>3</v>
      </c>
      <c r="B23" s="63">
        <v>150</v>
      </c>
      <c r="C23" s="63"/>
      <c r="D23" s="63">
        <v>150</v>
      </c>
      <c r="E23" s="63">
        <v>2250</v>
      </c>
      <c r="F23" s="63"/>
      <c r="G23" s="63">
        <v>2250</v>
      </c>
      <c r="H23" s="63">
        <v>2675</v>
      </c>
      <c r="I23" s="63"/>
      <c r="J23" s="63">
        <v>2675</v>
      </c>
      <c r="K23" s="63">
        <v>2098</v>
      </c>
      <c r="L23" s="63"/>
      <c r="M23" s="63">
        <v>2098</v>
      </c>
      <c r="N23" s="66"/>
    </row>
    <row r="24" spans="1:14" s="4" customFormat="1" ht="13.5" customHeight="1" x14ac:dyDescent="0.2">
      <c r="A24" s="46" t="s">
        <v>4</v>
      </c>
      <c r="B24" s="45">
        <v>2400</v>
      </c>
      <c r="C24" s="45"/>
      <c r="D24" s="45">
        <v>2400</v>
      </c>
      <c r="E24" s="45">
        <v>2400</v>
      </c>
      <c r="F24" s="45"/>
      <c r="G24" s="45">
        <v>2400</v>
      </c>
      <c r="H24" s="45">
        <v>2400</v>
      </c>
      <c r="I24" s="45"/>
      <c r="J24" s="45">
        <v>2400</v>
      </c>
      <c r="K24" s="45">
        <v>2400</v>
      </c>
      <c r="L24" s="45"/>
      <c r="M24" s="45">
        <v>2400</v>
      </c>
      <c r="N24" s="42" t="s">
        <v>25</v>
      </c>
    </row>
    <row r="25" spans="1:14" ht="13.5" customHeight="1" x14ac:dyDescent="0.25">
      <c r="A25" s="65" t="s">
        <v>23</v>
      </c>
      <c r="B25" s="63">
        <v>-6000</v>
      </c>
      <c r="C25" s="63"/>
      <c r="D25" s="63">
        <v>-6000</v>
      </c>
      <c r="E25" s="63">
        <v>-6000</v>
      </c>
      <c r="F25" s="63"/>
      <c r="G25" s="63">
        <v>-6000</v>
      </c>
      <c r="H25" s="63">
        <v>-6000</v>
      </c>
      <c r="I25" s="63"/>
      <c r="J25" s="63">
        <v>-6000</v>
      </c>
      <c r="K25" s="63">
        <v>-6000</v>
      </c>
      <c r="L25" s="63"/>
      <c r="M25" s="63">
        <v>-6000</v>
      </c>
      <c r="N25" s="66" t="s">
        <v>29</v>
      </c>
    </row>
    <row r="26" spans="1:14" x14ac:dyDescent="0.25">
      <c r="A26" s="46" t="s">
        <v>28</v>
      </c>
      <c r="B26" s="45">
        <v>-45000</v>
      </c>
      <c r="C26" s="45"/>
      <c r="D26" s="45">
        <v>-45000</v>
      </c>
      <c r="E26" s="45">
        <v>-45000</v>
      </c>
      <c r="F26" s="45"/>
      <c r="G26" s="45">
        <v>-45000</v>
      </c>
      <c r="H26" s="45">
        <v>-45000</v>
      </c>
      <c r="I26" s="74"/>
      <c r="J26" s="45">
        <v>-45000</v>
      </c>
      <c r="K26" s="45">
        <v>-45000</v>
      </c>
      <c r="L26" s="74"/>
      <c r="M26" s="45">
        <v>-45000</v>
      </c>
      <c r="N26" s="42" t="s">
        <v>38</v>
      </c>
    </row>
    <row r="27" spans="1:14" ht="15.75" x14ac:dyDescent="0.25">
      <c r="A27" s="62" t="s">
        <v>0</v>
      </c>
      <c r="B27" s="63">
        <f t="shared" ref="B27:G27" si="0">SUM(B15:B26)</f>
        <v>40137</v>
      </c>
      <c r="C27" s="63">
        <f t="shared" si="0"/>
        <v>44533</v>
      </c>
      <c r="D27" s="63">
        <f t="shared" si="0"/>
        <v>84670</v>
      </c>
      <c r="E27" s="63">
        <f t="shared" si="0"/>
        <v>47409</v>
      </c>
      <c r="F27" s="63">
        <f t="shared" si="0"/>
        <v>54582</v>
      </c>
      <c r="G27" s="63">
        <f t="shared" si="0"/>
        <v>105913</v>
      </c>
      <c r="H27" s="63">
        <f t="shared" ref="H27:M27" si="1">SUM(H15:H26)</f>
        <v>55374</v>
      </c>
      <c r="I27" s="63">
        <f t="shared" si="1"/>
        <v>57008</v>
      </c>
      <c r="J27" s="63">
        <f t="shared" si="1"/>
        <v>100054</v>
      </c>
      <c r="K27" s="63">
        <f t="shared" si="1"/>
        <v>37916</v>
      </c>
      <c r="L27" s="63">
        <f t="shared" si="1"/>
        <v>48943</v>
      </c>
      <c r="M27" s="63">
        <f t="shared" si="1"/>
        <v>91798</v>
      </c>
      <c r="N27" s="68"/>
    </row>
    <row r="28" spans="1:14" ht="7.5" customHeight="1" x14ac:dyDescent="0.25">
      <c r="A28" s="44"/>
      <c r="B28" s="45"/>
      <c r="C28" s="45"/>
      <c r="D28" s="45"/>
      <c r="E28" s="45"/>
      <c r="F28" s="45"/>
      <c r="G28" s="45"/>
      <c r="H28" s="71"/>
      <c r="I28" s="71"/>
      <c r="J28" s="71"/>
      <c r="K28" s="71"/>
      <c r="L28" s="71"/>
      <c r="M28" s="71"/>
      <c r="N28" s="72"/>
    </row>
    <row r="29" spans="1:14" ht="45" x14ac:dyDescent="0.25">
      <c r="A29" s="67" t="s">
        <v>5</v>
      </c>
      <c r="B29" s="69">
        <f t="shared" ref="B29:G29" si="2">B27+B12</f>
        <v>180949</v>
      </c>
      <c r="C29" s="69">
        <f t="shared" si="2"/>
        <v>-40355</v>
      </c>
      <c r="D29" s="69">
        <f t="shared" si="2"/>
        <v>140594</v>
      </c>
      <c r="E29" s="69">
        <f t="shared" si="2"/>
        <v>348279</v>
      </c>
      <c r="F29" s="69">
        <f t="shared" si="2"/>
        <v>80636</v>
      </c>
      <c r="G29" s="69">
        <f t="shared" si="2"/>
        <v>432837</v>
      </c>
      <c r="H29" s="69">
        <f t="shared" ref="H29" si="3">H27+H12</f>
        <v>120027</v>
      </c>
      <c r="I29" s="69">
        <f t="shared" ref="I29:M29" si="4">I27+I12</f>
        <v>84870</v>
      </c>
      <c r="J29" s="69">
        <f t="shared" si="4"/>
        <v>192569</v>
      </c>
      <c r="K29" s="69">
        <f t="shared" si="4"/>
        <v>86519</v>
      </c>
      <c r="L29" s="69">
        <f t="shared" si="4"/>
        <v>141993</v>
      </c>
      <c r="M29" s="69">
        <f t="shared" si="4"/>
        <v>233451</v>
      </c>
      <c r="N29" s="73"/>
    </row>
    <row r="30" spans="1:14" s="3" customFormat="1" ht="14.25" hidden="1" customHeight="1" x14ac:dyDescent="0.25">
      <c r="A30" s="54" t="s">
        <v>24</v>
      </c>
      <c r="B30" s="59">
        <v>208584</v>
      </c>
      <c r="C30" s="47"/>
      <c r="D30" s="55">
        <f>B30+C29</f>
        <v>168229</v>
      </c>
      <c r="E30" s="60"/>
      <c r="F30" s="47"/>
      <c r="G30" s="43"/>
      <c r="H30" s="1"/>
    </row>
    <row r="31" spans="1:14" s="4" customFormat="1" ht="12.75" x14ac:dyDescent="0.2">
      <c r="A31" s="48"/>
      <c r="B31" s="49"/>
      <c r="C31" s="50"/>
      <c r="D31" s="49"/>
      <c r="E31" s="49"/>
      <c r="F31" s="50"/>
      <c r="G31" s="49"/>
    </row>
    <row r="32" spans="1:14" s="4" customFormat="1" ht="12" x14ac:dyDescent="0.2">
      <c r="A32" s="51"/>
      <c r="B32" s="49"/>
      <c r="C32" s="50"/>
      <c r="D32" s="49"/>
      <c r="E32" s="49"/>
      <c r="F32" s="50"/>
      <c r="G32" s="49"/>
    </row>
    <row r="33" spans="1:7" s="4" customFormat="1" ht="12" x14ac:dyDescent="0.2">
      <c r="A33" s="52"/>
      <c r="B33" s="49"/>
      <c r="C33" s="50"/>
      <c r="D33" s="49"/>
      <c r="E33" s="49"/>
      <c r="F33" s="50"/>
      <c r="G33" s="49"/>
    </row>
    <row r="34" spans="1:7" s="4" customFormat="1" ht="12" x14ac:dyDescent="0.2">
      <c r="A34" s="52"/>
      <c r="B34" s="53"/>
      <c r="C34" s="50"/>
      <c r="D34" s="49"/>
      <c r="E34" s="53"/>
      <c r="F34" s="50"/>
      <c r="G34" s="49"/>
    </row>
    <row r="35" spans="1:7" ht="12" customHeight="1" x14ac:dyDescent="0.25">
      <c r="A35" s="7"/>
      <c r="B35" s="6"/>
      <c r="C35" s="31"/>
      <c r="D35" s="30"/>
      <c r="E35" s="6"/>
      <c r="F35" s="31"/>
      <c r="G35" s="30"/>
    </row>
    <row r="36" spans="1:7" ht="12" customHeight="1" x14ac:dyDescent="0.25">
      <c r="A36" s="4"/>
      <c r="B36" s="4"/>
      <c r="C36" s="32"/>
      <c r="D36" s="32"/>
      <c r="E36" s="4"/>
      <c r="F36" s="32"/>
      <c r="G36" s="32"/>
    </row>
    <row r="44" spans="1:7" x14ac:dyDescent="0.25">
      <c r="A44" s="5"/>
      <c r="B44" s="6"/>
      <c r="C44" s="7"/>
      <c r="D44" s="6"/>
      <c r="E44" s="6"/>
      <c r="F44" s="7"/>
      <c r="G44" s="6"/>
    </row>
    <row r="45" spans="1:7" x14ac:dyDescent="0.25">
      <c r="A45" s="8"/>
      <c r="B45" s="6"/>
      <c r="C45" s="7"/>
      <c r="D45" s="6"/>
      <c r="E45" s="6"/>
      <c r="F45" s="7"/>
      <c r="G45" s="6"/>
    </row>
    <row r="46" spans="1:7" x14ac:dyDescent="0.25">
      <c r="A46" s="9"/>
      <c r="B46" s="6"/>
      <c r="C46" s="7"/>
      <c r="D46" s="6"/>
      <c r="E46" s="6"/>
      <c r="F46" s="7"/>
      <c r="G46" s="6"/>
    </row>
    <row r="47" spans="1:7" x14ac:dyDescent="0.25">
      <c r="A47" s="9"/>
      <c r="B47" s="35"/>
      <c r="C47" s="7"/>
      <c r="D47" s="6"/>
      <c r="E47" s="35"/>
      <c r="F47" s="7"/>
      <c r="G47" s="6"/>
    </row>
    <row r="48" spans="1:7" x14ac:dyDescent="0.25">
      <c r="A48" s="7"/>
      <c r="B48" s="6"/>
      <c r="C48" s="31"/>
      <c r="D48" s="30"/>
      <c r="E48" s="6"/>
      <c r="F48" s="31"/>
      <c r="G48" s="30"/>
    </row>
    <row r="49" spans="1:7" x14ac:dyDescent="0.25">
      <c r="A49" s="4"/>
      <c r="B49" s="4"/>
      <c r="C49" s="32"/>
      <c r="D49" s="32"/>
      <c r="E49" s="4"/>
      <c r="F49" s="32"/>
      <c r="G49" s="32"/>
    </row>
  </sheetData>
  <pageMargins left="0.5" right="0.8125" top="0.25" bottom="0.5" header="0.3" footer="0.3"/>
  <pageSetup scale="77" orientation="landscape" horizontalDpi="1200" verticalDpi="1200" r:id="rId1"/>
  <headerFooter>
    <oddHeader>&amp;L&amp;G</oddHeader>
    <oddFooter>&amp;C&amp;"Arial,Bold Italic"&amp;K55274E- CONFIDENTIAL -&amp;R&amp;"-,Italic"&amp;8Listing ID: MAN002
Prepared By: MT 1/17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view="pageLayout" zoomScaleNormal="100" workbookViewId="0">
      <selection activeCell="B91" sqref="B91"/>
    </sheetView>
  </sheetViews>
  <sheetFormatPr defaultRowHeight="15" x14ac:dyDescent="0.25"/>
  <cols>
    <col min="1" max="1" width="38.5703125" customWidth="1"/>
    <col min="2" max="2" width="20" customWidth="1"/>
  </cols>
  <sheetData>
    <row r="1" spans="1:2" ht="18.75" x14ac:dyDescent="0.3">
      <c r="A1" s="20" t="s">
        <v>9</v>
      </c>
      <c r="B1" s="18">
        <f>'Financial Recast'!B8</f>
        <v>2016</v>
      </c>
    </row>
    <row r="2" spans="1:2" x14ac:dyDescent="0.25">
      <c r="B2" s="10"/>
    </row>
    <row r="3" spans="1:2" ht="15.75" x14ac:dyDescent="0.25">
      <c r="A3" s="24" t="s">
        <v>10</v>
      </c>
      <c r="B3" s="25">
        <f>'Financial Recast'!B9</f>
        <v>1250802</v>
      </c>
    </row>
    <row r="4" spans="1:2" ht="15.75" x14ac:dyDescent="0.25">
      <c r="A4" s="26"/>
      <c r="B4" s="21"/>
    </row>
    <row r="5" spans="1:2" ht="15.75" x14ac:dyDescent="0.25">
      <c r="A5" s="24" t="s">
        <v>11</v>
      </c>
      <c r="B5" s="25">
        <f>'Financial Recast'!B12</f>
        <v>140812</v>
      </c>
    </row>
    <row r="8" spans="1:2" ht="81.75" customHeight="1" x14ac:dyDescent="0.25">
      <c r="A8" s="77" t="s">
        <v>17</v>
      </c>
      <c r="B8" s="77"/>
    </row>
    <row r="9" spans="1:2" x14ac:dyDescent="0.25">
      <c r="A9" s="19"/>
      <c r="B9" s="19"/>
    </row>
    <row r="10" spans="1:2" ht="15.75" x14ac:dyDescent="0.25">
      <c r="A10" s="27" t="s">
        <v>12</v>
      </c>
    </row>
    <row r="11" spans="1:2" x14ac:dyDescent="0.25">
      <c r="A11" s="12" t="s">
        <v>13</v>
      </c>
      <c r="B11" s="12" t="s">
        <v>14</v>
      </c>
    </row>
    <row r="12" spans="1:2" x14ac:dyDescent="0.25">
      <c r="A12" s="13" t="str">
        <f>'Financial Recast'!A15</f>
        <v>Compensation to Owner</v>
      </c>
      <c r="B12" s="14">
        <f>'Financial Recast'!B15</f>
        <v>50400</v>
      </c>
    </row>
    <row r="13" spans="1:2" x14ac:dyDescent="0.25">
      <c r="A13" s="15" t="e">
        <f>'Financial Recast'!#REF!</f>
        <v>#REF!</v>
      </c>
      <c r="B13" s="14" t="e">
        <f>'Financial Recast'!#REF!</f>
        <v>#REF!</v>
      </c>
    </row>
    <row r="14" spans="1:2" x14ac:dyDescent="0.25">
      <c r="A14" s="15" t="e">
        <f>'Financial Recast'!#REF!</f>
        <v>#REF!</v>
      </c>
      <c r="B14" s="14" t="e">
        <f>'Financial Recast'!#REF!</f>
        <v>#REF!</v>
      </c>
    </row>
    <row r="15" spans="1:2" x14ac:dyDescent="0.25">
      <c r="A15" s="15" t="e">
        <f>'Financial Recast'!#REF!</f>
        <v>#REF!</v>
      </c>
      <c r="B15" s="14" t="e">
        <f>'Financial Recast'!#REF!</f>
        <v>#REF!</v>
      </c>
    </row>
    <row r="16" spans="1:2" x14ac:dyDescent="0.25">
      <c r="A16" s="15" t="str">
        <f>'Financial Recast'!A17</f>
        <v>Interest on Debt</v>
      </c>
      <c r="B16" s="14">
        <f>'Financial Recast'!B17</f>
        <v>7452</v>
      </c>
    </row>
    <row r="17" spans="1:2" x14ac:dyDescent="0.25">
      <c r="A17" s="15" t="str">
        <f>'Financial Recast'!A20</f>
        <v>Depreciation</v>
      </c>
      <c r="B17" s="14">
        <f>'Financial Recast'!B20</f>
        <v>0</v>
      </c>
    </row>
    <row r="18" spans="1:2" x14ac:dyDescent="0.25">
      <c r="A18" s="15" t="str">
        <f>'Financial Recast'!A23</f>
        <v>Contributions/Donations</v>
      </c>
      <c r="B18" s="14">
        <f>'Financial Recast'!B23</f>
        <v>150</v>
      </c>
    </row>
    <row r="19" spans="1:2" x14ac:dyDescent="0.25">
      <c r="A19" s="15" t="e">
        <f>'Financial Recast'!#REF!</f>
        <v>#REF!</v>
      </c>
      <c r="B19" s="14" t="e">
        <f>'Financial Recast'!#REF!</f>
        <v>#REF!</v>
      </c>
    </row>
    <row r="20" spans="1:2" x14ac:dyDescent="0.25">
      <c r="A20" s="15" t="str">
        <f>'Financial Recast'!A24</f>
        <v>Non-Business Telephone</v>
      </c>
      <c r="B20" s="14">
        <f>'Financial Recast'!B24</f>
        <v>2400</v>
      </c>
    </row>
    <row r="21" spans="1:2" x14ac:dyDescent="0.25">
      <c r="A21" s="15" t="e">
        <f>'Financial Recast'!#REF!</f>
        <v>#REF!</v>
      </c>
      <c r="B21" s="14" t="e">
        <f>'Financial Recast'!#REF!</f>
        <v>#REF!</v>
      </c>
    </row>
    <row r="22" spans="1:2" x14ac:dyDescent="0.25">
      <c r="A22" s="15" t="e">
        <f>'Financial Recast'!#REF!</f>
        <v>#REF!</v>
      </c>
      <c r="B22" s="14" t="e">
        <f>'Financial Recast'!#REF!</f>
        <v>#REF!</v>
      </c>
    </row>
    <row r="23" spans="1:2" x14ac:dyDescent="0.25">
      <c r="A23" s="15" t="e">
        <f>'Financial Recast'!#REF!</f>
        <v>#REF!</v>
      </c>
      <c r="B23" s="14" t="e">
        <f>'Financial Recast'!#REF!</f>
        <v>#REF!</v>
      </c>
    </row>
    <row r="24" spans="1:2" x14ac:dyDescent="0.25">
      <c r="A24" s="15" t="e">
        <f>'Financial Recast'!#REF!</f>
        <v>#REF!</v>
      </c>
      <c r="B24" s="14" t="e">
        <f>'Financial Recast'!#REF!</f>
        <v>#REF!</v>
      </c>
    </row>
    <row r="25" spans="1:2" x14ac:dyDescent="0.25">
      <c r="A25" s="15" t="e">
        <f>'Financial Recast'!#REF!</f>
        <v>#REF!</v>
      </c>
      <c r="B25" s="14" t="e">
        <f>'Financial Recast'!#REF!</f>
        <v>#REF!</v>
      </c>
    </row>
    <row r="26" spans="1:2" x14ac:dyDescent="0.25">
      <c r="A26" s="15" t="e">
        <f>'Financial Recast'!#REF!</f>
        <v>#REF!</v>
      </c>
      <c r="B26" s="14" t="e">
        <f>'Financial Recast'!#REF!</f>
        <v>#REF!</v>
      </c>
    </row>
    <row r="27" spans="1:2" x14ac:dyDescent="0.25">
      <c r="A27" s="15" t="str">
        <f>'Financial Recast'!A25</f>
        <v>Rent</v>
      </c>
      <c r="B27" s="14">
        <f>'Financial Recast'!B25</f>
        <v>-6000</v>
      </c>
    </row>
    <row r="28" spans="1:2" x14ac:dyDescent="0.25">
      <c r="B28" s="11"/>
    </row>
    <row r="29" spans="1:2" ht="15.75" x14ac:dyDescent="0.25">
      <c r="A29" s="28" t="s">
        <v>15</v>
      </c>
      <c r="B29" s="29">
        <f>'Financial Recast'!B27</f>
        <v>40137</v>
      </c>
    </row>
    <row r="30" spans="1:2" x14ac:dyDescent="0.25">
      <c r="A30" s="17"/>
      <c r="B30" s="16"/>
    </row>
    <row r="31" spans="1:2" x14ac:dyDescent="0.25">
      <c r="A31" s="76" t="s">
        <v>16</v>
      </c>
      <c r="B31" s="77"/>
    </row>
    <row r="32" spans="1:2" x14ac:dyDescent="0.25">
      <c r="B32" s="11"/>
    </row>
    <row r="33" spans="1:2" ht="15.75" x14ac:dyDescent="0.25">
      <c r="A33" s="22" t="s">
        <v>18</v>
      </c>
      <c r="B33" s="23">
        <f>'Financial Recast'!B29</f>
        <v>180949</v>
      </c>
    </row>
    <row r="34" spans="1:2" ht="18.75" x14ac:dyDescent="0.3">
      <c r="B34" s="18"/>
    </row>
    <row r="36" spans="1:2" ht="18.75" x14ac:dyDescent="0.3">
      <c r="A36" s="20" t="s">
        <v>9</v>
      </c>
      <c r="B36" s="18">
        <f>'Financial Recast'!C8</f>
        <v>2016</v>
      </c>
    </row>
    <row r="37" spans="1:2" x14ac:dyDescent="0.25">
      <c r="B37" s="10"/>
    </row>
    <row r="38" spans="1:2" ht="15.75" x14ac:dyDescent="0.25">
      <c r="A38" s="24" t="s">
        <v>10</v>
      </c>
      <c r="B38" s="25">
        <f>'Financial Recast'!C9</f>
        <v>990215</v>
      </c>
    </row>
    <row r="39" spans="1:2" ht="15.75" x14ac:dyDescent="0.25">
      <c r="A39" s="26"/>
      <c r="B39" s="21"/>
    </row>
    <row r="40" spans="1:2" ht="15.75" x14ac:dyDescent="0.25">
      <c r="A40" s="24" t="s">
        <v>11</v>
      </c>
      <c r="B40" s="25">
        <f>'Financial Recast'!C12</f>
        <v>-84888</v>
      </c>
    </row>
    <row r="41" spans="1:2" x14ac:dyDescent="0.25">
      <c r="A41" s="19"/>
      <c r="B41" s="19"/>
    </row>
    <row r="42" spans="1:2" ht="15.75" x14ac:dyDescent="0.25">
      <c r="A42" s="27" t="s">
        <v>12</v>
      </c>
    </row>
    <row r="43" spans="1:2" x14ac:dyDescent="0.25">
      <c r="A43" s="12" t="s">
        <v>13</v>
      </c>
      <c r="B43" s="12" t="s">
        <v>14</v>
      </c>
    </row>
    <row r="44" spans="1:2" x14ac:dyDescent="0.25">
      <c r="A44" s="13" t="str">
        <f t="shared" ref="A44:A59" si="0">A12</f>
        <v>Compensation to Owner</v>
      </c>
      <c r="B44" s="14">
        <f>'Financial Recast'!C15</f>
        <v>36000</v>
      </c>
    </row>
    <row r="45" spans="1:2" x14ac:dyDescent="0.25">
      <c r="A45" s="13" t="e">
        <f t="shared" si="0"/>
        <v>#REF!</v>
      </c>
      <c r="B45" s="14" t="e">
        <f>'Financial Recast'!#REF!</f>
        <v>#REF!</v>
      </c>
    </row>
    <row r="46" spans="1:2" x14ac:dyDescent="0.25">
      <c r="A46" s="13" t="e">
        <f t="shared" si="0"/>
        <v>#REF!</v>
      </c>
      <c r="B46" s="14" t="e">
        <f>'Financial Recast'!#REF!</f>
        <v>#REF!</v>
      </c>
    </row>
    <row r="47" spans="1:2" x14ac:dyDescent="0.25">
      <c r="A47" s="13" t="e">
        <f t="shared" si="0"/>
        <v>#REF!</v>
      </c>
      <c r="B47" s="14" t="e">
        <f>'Financial Recast'!#REF!</f>
        <v>#REF!</v>
      </c>
    </row>
    <row r="48" spans="1:2" x14ac:dyDescent="0.25">
      <c r="A48" s="13" t="str">
        <f t="shared" si="0"/>
        <v>Interest on Debt</v>
      </c>
      <c r="B48" s="14">
        <f>'Financial Recast'!C17</f>
        <v>0</v>
      </c>
    </row>
    <row r="49" spans="1:2" x14ac:dyDescent="0.25">
      <c r="A49" s="13" t="str">
        <f t="shared" si="0"/>
        <v>Depreciation</v>
      </c>
      <c r="B49" s="14">
        <f>'Financial Recast'!C20</f>
        <v>2441</v>
      </c>
    </row>
    <row r="50" spans="1:2" x14ac:dyDescent="0.25">
      <c r="A50" s="13" t="str">
        <f t="shared" si="0"/>
        <v>Contributions/Donations</v>
      </c>
      <c r="B50" s="14">
        <f>'Financial Recast'!C23</f>
        <v>0</v>
      </c>
    </row>
    <row r="51" spans="1:2" x14ac:dyDescent="0.25">
      <c r="A51" s="13" t="e">
        <f t="shared" si="0"/>
        <v>#REF!</v>
      </c>
      <c r="B51" s="14" t="e">
        <f>'Financial Recast'!#REF!</f>
        <v>#REF!</v>
      </c>
    </row>
    <row r="52" spans="1:2" x14ac:dyDescent="0.25">
      <c r="A52" s="13" t="str">
        <f t="shared" si="0"/>
        <v>Non-Business Telephone</v>
      </c>
      <c r="B52" s="14">
        <f>'Financial Recast'!C24</f>
        <v>0</v>
      </c>
    </row>
    <row r="53" spans="1:2" x14ac:dyDescent="0.25">
      <c r="A53" s="13" t="e">
        <f t="shared" si="0"/>
        <v>#REF!</v>
      </c>
      <c r="B53" s="14" t="e">
        <f>'Financial Recast'!#REF!</f>
        <v>#REF!</v>
      </c>
    </row>
    <row r="54" spans="1:2" x14ac:dyDescent="0.25">
      <c r="A54" s="13" t="e">
        <f t="shared" si="0"/>
        <v>#REF!</v>
      </c>
      <c r="B54" s="14" t="e">
        <f>'Financial Recast'!#REF!</f>
        <v>#REF!</v>
      </c>
    </row>
    <row r="55" spans="1:2" x14ac:dyDescent="0.25">
      <c r="A55" s="13" t="e">
        <f t="shared" si="0"/>
        <v>#REF!</v>
      </c>
      <c r="B55" s="14" t="e">
        <f>'Financial Recast'!#REF!</f>
        <v>#REF!</v>
      </c>
    </row>
    <row r="56" spans="1:2" x14ac:dyDescent="0.25">
      <c r="A56" s="13" t="e">
        <f t="shared" si="0"/>
        <v>#REF!</v>
      </c>
      <c r="B56" s="14" t="e">
        <f>'Financial Recast'!#REF!</f>
        <v>#REF!</v>
      </c>
    </row>
    <row r="57" spans="1:2" x14ac:dyDescent="0.25">
      <c r="A57" s="13" t="e">
        <f t="shared" si="0"/>
        <v>#REF!</v>
      </c>
      <c r="B57" s="14" t="e">
        <f>'Financial Recast'!#REF!</f>
        <v>#REF!</v>
      </c>
    </row>
    <row r="58" spans="1:2" x14ac:dyDescent="0.25">
      <c r="A58" s="13" t="e">
        <f t="shared" si="0"/>
        <v>#REF!</v>
      </c>
      <c r="B58" s="14" t="e">
        <f>'Financial Recast'!#REF!</f>
        <v>#REF!</v>
      </c>
    </row>
    <row r="59" spans="1:2" x14ac:dyDescent="0.25">
      <c r="A59" s="13" t="str">
        <f t="shared" si="0"/>
        <v>Rent</v>
      </c>
      <c r="B59" s="14">
        <f>'Financial Recast'!C25</f>
        <v>0</v>
      </c>
    </row>
    <row r="60" spans="1:2" x14ac:dyDescent="0.25">
      <c r="B60" s="11"/>
    </row>
    <row r="61" spans="1:2" ht="15.75" x14ac:dyDescent="0.25">
      <c r="A61" s="28" t="s">
        <v>15</v>
      </c>
      <c r="B61" s="29">
        <f>'Financial Recast'!C27</f>
        <v>44533</v>
      </c>
    </row>
    <row r="62" spans="1:2" x14ac:dyDescent="0.25">
      <c r="A62" s="17"/>
      <c r="B62" s="16"/>
    </row>
    <row r="63" spans="1:2" x14ac:dyDescent="0.25">
      <c r="A63" s="76" t="s">
        <v>16</v>
      </c>
      <c r="B63" s="77"/>
    </row>
    <row r="64" spans="1:2" x14ac:dyDescent="0.25">
      <c r="B64" s="11"/>
    </row>
    <row r="65" spans="1:2" ht="15.75" x14ac:dyDescent="0.25">
      <c r="A65" s="22" t="s">
        <v>18</v>
      </c>
      <c r="B65" s="23">
        <f>'Financial Recast'!C29</f>
        <v>-40355</v>
      </c>
    </row>
    <row r="66" spans="1:2" ht="18.75" x14ac:dyDescent="0.3">
      <c r="B66" s="18"/>
    </row>
    <row r="68" spans="1:2" ht="18.75" x14ac:dyDescent="0.3">
      <c r="A68" s="20" t="s">
        <v>9</v>
      </c>
      <c r="B68" s="18">
        <f>'Financial Recast'!D8</f>
        <v>2016</v>
      </c>
    </row>
    <row r="69" spans="1:2" x14ac:dyDescent="0.25">
      <c r="B69" s="10"/>
    </row>
    <row r="70" spans="1:2" ht="15.75" x14ac:dyDescent="0.25">
      <c r="A70" s="24" t="s">
        <v>10</v>
      </c>
      <c r="B70" s="25">
        <f>'Financial Recast'!D9</f>
        <v>2241017</v>
      </c>
    </row>
    <row r="71" spans="1:2" ht="15.75" x14ac:dyDescent="0.25">
      <c r="A71" s="26"/>
      <c r="B71" s="21"/>
    </row>
    <row r="72" spans="1:2" ht="15.75" x14ac:dyDescent="0.25">
      <c r="A72" s="24" t="s">
        <v>11</v>
      </c>
      <c r="B72" s="25">
        <f>'Financial Recast'!D12</f>
        <v>55924</v>
      </c>
    </row>
    <row r="73" spans="1:2" x14ac:dyDescent="0.25">
      <c r="A73" s="19"/>
      <c r="B73" s="19"/>
    </row>
    <row r="74" spans="1:2" ht="15.75" x14ac:dyDescent="0.25">
      <c r="A74" s="27" t="s">
        <v>12</v>
      </c>
    </row>
    <row r="75" spans="1:2" x14ac:dyDescent="0.25">
      <c r="A75" s="12" t="s">
        <v>13</v>
      </c>
      <c r="B75" s="12" t="s">
        <v>14</v>
      </c>
    </row>
    <row r="76" spans="1:2" x14ac:dyDescent="0.25">
      <c r="A76" s="13" t="str">
        <f t="shared" ref="A76:A91" si="1">A44</f>
        <v>Compensation to Owner</v>
      </c>
      <c r="B76" s="14">
        <f>'Financial Recast'!D15</f>
        <v>86400</v>
      </c>
    </row>
    <row r="77" spans="1:2" x14ac:dyDescent="0.25">
      <c r="A77" s="13" t="e">
        <f t="shared" si="1"/>
        <v>#REF!</v>
      </c>
      <c r="B77" s="14" t="e">
        <f>'Financial Recast'!#REF!</f>
        <v>#REF!</v>
      </c>
    </row>
    <row r="78" spans="1:2" x14ac:dyDescent="0.25">
      <c r="A78" s="13" t="e">
        <f t="shared" si="1"/>
        <v>#REF!</v>
      </c>
      <c r="B78" s="14" t="e">
        <f>'Financial Recast'!#REF!</f>
        <v>#REF!</v>
      </c>
    </row>
    <row r="79" spans="1:2" x14ac:dyDescent="0.25">
      <c r="A79" s="13" t="e">
        <f t="shared" si="1"/>
        <v>#REF!</v>
      </c>
      <c r="B79" s="14" t="e">
        <f>'Financial Recast'!#REF!</f>
        <v>#REF!</v>
      </c>
    </row>
    <row r="80" spans="1:2" x14ac:dyDescent="0.25">
      <c r="A80" s="13" t="str">
        <f t="shared" si="1"/>
        <v>Interest on Debt</v>
      </c>
      <c r="B80" s="14">
        <f>'Financial Recast'!D17</f>
        <v>7452</v>
      </c>
    </row>
    <row r="81" spans="1:2" x14ac:dyDescent="0.25">
      <c r="A81" s="13" t="str">
        <f t="shared" si="1"/>
        <v>Depreciation</v>
      </c>
      <c r="B81" s="14">
        <f>'Financial Recast'!D20</f>
        <v>2441</v>
      </c>
    </row>
    <row r="82" spans="1:2" x14ac:dyDescent="0.25">
      <c r="A82" s="13" t="str">
        <f t="shared" si="1"/>
        <v>Contributions/Donations</v>
      </c>
      <c r="B82" s="14">
        <f>'Financial Recast'!D23</f>
        <v>150</v>
      </c>
    </row>
    <row r="83" spans="1:2" x14ac:dyDescent="0.25">
      <c r="A83" s="13" t="e">
        <f t="shared" si="1"/>
        <v>#REF!</v>
      </c>
      <c r="B83" s="14" t="e">
        <f>'Financial Recast'!#REF!</f>
        <v>#REF!</v>
      </c>
    </row>
    <row r="84" spans="1:2" x14ac:dyDescent="0.25">
      <c r="A84" s="13" t="str">
        <f t="shared" si="1"/>
        <v>Non-Business Telephone</v>
      </c>
      <c r="B84" s="14">
        <f>'Financial Recast'!D24</f>
        <v>2400</v>
      </c>
    </row>
    <row r="85" spans="1:2" x14ac:dyDescent="0.25">
      <c r="A85" s="13" t="e">
        <f t="shared" si="1"/>
        <v>#REF!</v>
      </c>
      <c r="B85" s="14" t="e">
        <f>'Financial Recast'!#REF!</f>
        <v>#REF!</v>
      </c>
    </row>
    <row r="86" spans="1:2" x14ac:dyDescent="0.25">
      <c r="A86" s="13" t="e">
        <f t="shared" si="1"/>
        <v>#REF!</v>
      </c>
      <c r="B86" s="14" t="e">
        <f>'Financial Recast'!#REF!</f>
        <v>#REF!</v>
      </c>
    </row>
    <row r="87" spans="1:2" x14ac:dyDescent="0.25">
      <c r="A87" s="13" t="e">
        <f t="shared" si="1"/>
        <v>#REF!</v>
      </c>
      <c r="B87" s="14" t="e">
        <f>'Financial Recast'!#REF!</f>
        <v>#REF!</v>
      </c>
    </row>
    <row r="88" spans="1:2" x14ac:dyDescent="0.25">
      <c r="A88" s="13" t="e">
        <f t="shared" si="1"/>
        <v>#REF!</v>
      </c>
      <c r="B88" s="14" t="e">
        <f>'Financial Recast'!#REF!</f>
        <v>#REF!</v>
      </c>
    </row>
    <row r="89" spans="1:2" x14ac:dyDescent="0.25">
      <c r="A89" s="13" t="e">
        <f t="shared" si="1"/>
        <v>#REF!</v>
      </c>
      <c r="B89" s="14" t="e">
        <f>'Financial Recast'!#REF!</f>
        <v>#REF!</v>
      </c>
    </row>
    <row r="90" spans="1:2" x14ac:dyDescent="0.25">
      <c r="A90" s="13" t="e">
        <f t="shared" si="1"/>
        <v>#REF!</v>
      </c>
      <c r="B90" s="14" t="e">
        <f>'Financial Recast'!#REF!</f>
        <v>#REF!</v>
      </c>
    </row>
    <row r="91" spans="1:2" x14ac:dyDescent="0.25">
      <c r="A91" s="13" t="str">
        <f t="shared" si="1"/>
        <v>Rent</v>
      </c>
      <c r="B91" s="14">
        <f>'Financial Recast'!D25</f>
        <v>-6000</v>
      </c>
    </row>
    <row r="92" spans="1:2" x14ac:dyDescent="0.25">
      <c r="B92" s="11"/>
    </row>
    <row r="93" spans="1:2" ht="15.75" x14ac:dyDescent="0.25">
      <c r="A93" s="28" t="s">
        <v>15</v>
      </c>
      <c r="B93" s="29">
        <f>'Financial Recast'!D27</f>
        <v>84670</v>
      </c>
    </row>
    <row r="94" spans="1:2" x14ac:dyDescent="0.25">
      <c r="A94" s="17"/>
      <c r="B94" s="16"/>
    </row>
    <row r="95" spans="1:2" x14ac:dyDescent="0.25">
      <c r="A95" s="76" t="s">
        <v>16</v>
      </c>
      <c r="B95" s="77"/>
    </row>
    <row r="96" spans="1:2" x14ac:dyDescent="0.25">
      <c r="B96" s="11"/>
    </row>
    <row r="97" spans="1:2" ht="15.75" x14ac:dyDescent="0.25">
      <c r="A97" s="22" t="s">
        <v>18</v>
      </c>
      <c r="B97" s="23">
        <f>'Financial Recast'!D29</f>
        <v>140594</v>
      </c>
    </row>
    <row r="98" spans="1:2" ht="18.75" x14ac:dyDescent="0.3">
      <c r="B98" s="18"/>
    </row>
    <row r="100" spans="1:2" ht="18.75" x14ac:dyDescent="0.3">
      <c r="A100" s="20" t="s">
        <v>9</v>
      </c>
      <c r="B100" s="18" t="e">
        <f>'Financial Recast'!#REF!</f>
        <v>#REF!</v>
      </c>
    </row>
    <row r="101" spans="1:2" x14ac:dyDescent="0.25">
      <c r="B101" s="10"/>
    </row>
    <row r="102" spans="1:2" ht="15.75" x14ac:dyDescent="0.25">
      <c r="A102" s="24" t="s">
        <v>10</v>
      </c>
      <c r="B102" s="25" t="e">
        <f>'Financial Recast'!#REF!</f>
        <v>#REF!</v>
      </c>
    </row>
    <row r="103" spans="1:2" ht="15.75" x14ac:dyDescent="0.25">
      <c r="A103" s="26"/>
      <c r="B103" s="21"/>
    </row>
    <row r="104" spans="1:2" ht="15.75" x14ac:dyDescent="0.25">
      <c r="A104" s="24" t="s">
        <v>11</v>
      </c>
      <c r="B104" s="25" t="e">
        <f>'Financial Recast'!#REF!</f>
        <v>#REF!</v>
      </c>
    </row>
    <row r="105" spans="1:2" x14ac:dyDescent="0.25">
      <c r="A105" s="19"/>
      <c r="B105" s="19"/>
    </row>
    <row r="106" spans="1:2" ht="15.75" x14ac:dyDescent="0.25">
      <c r="A106" s="27" t="s">
        <v>12</v>
      </c>
    </row>
    <row r="107" spans="1:2" x14ac:dyDescent="0.25">
      <c r="A107" s="12" t="s">
        <v>13</v>
      </c>
      <c r="B107" s="12" t="s">
        <v>14</v>
      </c>
    </row>
    <row r="108" spans="1:2" x14ac:dyDescent="0.25">
      <c r="A108" s="13" t="str">
        <f t="shared" ref="A108:A123" si="2">A76</f>
        <v>Compensation to Owner</v>
      </c>
      <c r="B108" s="14" t="e">
        <f>'Financial Recast'!#REF!</f>
        <v>#REF!</v>
      </c>
    </row>
    <row r="109" spans="1:2" x14ac:dyDescent="0.25">
      <c r="A109" s="13" t="e">
        <f t="shared" si="2"/>
        <v>#REF!</v>
      </c>
      <c r="B109" s="14" t="e">
        <f>'Financial Recast'!#REF!</f>
        <v>#REF!</v>
      </c>
    </row>
    <row r="110" spans="1:2" x14ac:dyDescent="0.25">
      <c r="A110" s="13" t="e">
        <f t="shared" si="2"/>
        <v>#REF!</v>
      </c>
      <c r="B110" s="14" t="e">
        <f>'Financial Recast'!#REF!</f>
        <v>#REF!</v>
      </c>
    </row>
    <row r="111" spans="1:2" x14ac:dyDescent="0.25">
      <c r="A111" s="13" t="e">
        <f t="shared" si="2"/>
        <v>#REF!</v>
      </c>
      <c r="B111" s="14" t="e">
        <f>'Financial Recast'!#REF!</f>
        <v>#REF!</v>
      </c>
    </row>
    <row r="112" spans="1:2" x14ac:dyDescent="0.25">
      <c r="A112" s="13" t="str">
        <f t="shared" si="2"/>
        <v>Interest on Debt</v>
      </c>
      <c r="B112" s="14" t="e">
        <f>'Financial Recast'!#REF!</f>
        <v>#REF!</v>
      </c>
    </row>
    <row r="113" spans="1:2" x14ac:dyDescent="0.25">
      <c r="A113" s="13" t="str">
        <f t="shared" si="2"/>
        <v>Depreciation</v>
      </c>
      <c r="B113" s="14" t="e">
        <f>'Financial Recast'!#REF!</f>
        <v>#REF!</v>
      </c>
    </row>
    <row r="114" spans="1:2" x14ac:dyDescent="0.25">
      <c r="A114" s="13" t="str">
        <f t="shared" si="2"/>
        <v>Contributions/Donations</v>
      </c>
      <c r="B114" s="14" t="e">
        <f>'Financial Recast'!#REF!</f>
        <v>#REF!</v>
      </c>
    </row>
    <row r="115" spans="1:2" x14ac:dyDescent="0.25">
      <c r="A115" s="13" t="e">
        <f t="shared" si="2"/>
        <v>#REF!</v>
      </c>
      <c r="B115" s="14" t="e">
        <f>'Financial Recast'!#REF!</f>
        <v>#REF!</v>
      </c>
    </row>
    <row r="116" spans="1:2" x14ac:dyDescent="0.25">
      <c r="A116" s="13" t="str">
        <f t="shared" si="2"/>
        <v>Non-Business Telephone</v>
      </c>
      <c r="B116" s="14" t="e">
        <f>'Financial Recast'!#REF!</f>
        <v>#REF!</v>
      </c>
    </row>
    <row r="117" spans="1:2" x14ac:dyDescent="0.25">
      <c r="A117" s="13" t="e">
        <f t="shared" si="2"/>
        <v>#REF!</v>
      </c>
      <c r="B117" s="14" t="e">
        <f>'Financial Recast'!#REF!</f>
        <v>#REF!</v>
      </c>
    </row>
    <row r="118" spans="1:2" x14ac:dyDescent="0.25">
      <c r="A118" s="13" t="e">
        <f t="shared" si="2"/>
        <v>#REF!</v>
      </c>
      <c r="B118" s="14" t="e">
        <f>'Financial Recast'!#REF!</f>
        <v>#REF!</v>
      </c>
    </row>
    <row r="119" spans="1:2" x14ac:dyDescent="0.25">
      <c r="A119" s="13" t="e">
        <f t="shared" si="2"/>
        <v>#REF!</v>
      </c>
      <c r="B119" s="14" t="e">
        <f>'Financial Recast'!#REF!</f>
        <v>#REF!</v>
      </c>
    </row>
    <row r="120" spans="1:2" x14ac:dyDescent="0.25">
      <c r="A120" s="13" t="e">
        <f t="shared" si="2"/>
        <v>#REF!</v>
      </c>
      <c r="B120" s="14" t="e">
        <f>'Financial Recast'!#REF!</f>
        <v>#REF!</v>
      </c>
    </row>
    <row r="121" spans="1:2" x14ac:dyDescent="0.25">
      <c r="A121" s="13" t="e">
        <f t="shared" si="2"/>
        <v>#REF!</v>
      </c>
      <c r="B121" s="14" t="e">
        <f>'Financial Recast'!#REF!</f>
        <v>#REF!</v>
      </c>
    </row>
    <row r="122" spans="1:2" x14ac:dyDescent="0.25">
      <c r="A122" s="13" t="e">
        <f t="shared" si="2"/>
        <v>#REF!</v>
      </c>
      <c r="B122" s="14" t="e">
        <f>'Financial Recast'!#REF!</f>
        <v>#REF!</v>
      </c>
    </row>
    <row r="123" spans="1:2" x14ac:dyDescent="0.25">
      <c r="A123" s="13" t="str">
        <f t="shared" si="2"/>
        <v>Rent</v>
      </c>
      <c r="B123" s="14" t="e">
        <f>'Financial Recast'!#REF!</f>
        <v>#REF!</v>
      </c>
    </row>
    <row r="124" spans="1:2" x14ac:dyDescent="0.25">
      <c r="B124" s="11"/>
    </row>
    <row r="125" spans="1:2" ht="15.75" x14ac:dyDescent="0.25">
      <c r="A125" s="28" t="s">
        <v>15</v>
      </c>
      <c r="B125" s="29" t="e">
        <f>'Financial Recast'!#REF!</f>
        <v>#REF!</v>
      </c>
    </row>
    <row r="126" spans="1:2" x14ac:dyDescent="0.25">
      <c r="A126" s="17"/>
      <c r="B126" s="16"/>
    </row>
    <row r="127" spans="1:2" x14ac:dyDescent="0.25">
      <c r="A127" s="76" t="s">
        <v>16</v>
      </c>
      <c r="B127" s="77"/>
    </row>
    <row r="128" spans="1:2" x14ac:dyDescent="0.25">
      <c r="B128" s="11"/>
    </row>
    <row r="129" spans="1:2" ht="15.75" x14ac:dyDescent="0.25">
      <c r="A129" s="22" t="s">
        <v>18</v>
      </c>
      <c r="B129" s="23" t="e">
        <f>'Financial Recast'!#REF!</f>
        <v>#REF!</v>
      </c>
    </row>
    <row r="130" spans="1:2" ht="18.75" x14ac:dyDescent="0.3">
      <c r="B130" s="18"/>
    </row>
  </sheetData>
  <mergeCells count="5">
    <mergeCell ref="A127:B127"/>
    <mergeCell ref="A8:B8"/>
    <mergeCell ref="A31:B31"/>
    <mergeCell ref="A63:B63"/>
    <mergeCell ref="A95:B95"/>
  </mergeCells>
  <printOptions horizontalCentered="1" verticalCentered="1"/>
  <pageMargins left="0.7" right="0.7" top="0.75" bottom="0.75" header="0.3" footer="0.3"/>
  <pageSetup orientation="portrait" r:id="rId1"/>
  <headerFooter>
    <oddHeader>&amp;C&amp;"-,Bold"Seller's Discretionary Cash Flow Determination</oddHeader>
    <oddFooter>&amp;R&amp;"-,Italic"&amp;P of &amp;N</oddFooter>
  </headerFooter>
  <rowBreaks count="3" manualBreakCount="3">
    <brk id="34" max="16383" man="1"/>
    <brk id="66" max="1" man="1"/>
    <brk id="9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Recast</vt:lpstr>
      <vt:lpstr>Explanation by Year</vt:lpstr>
      <vt:lpstr>'Explanation by Year'!Print_Area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Rand</dc:creator>
  <cp:lastModifiedBy>Maureen</cp:lastModifiedBy>
  <cp:lastPrinted>2017-01-18T14:05:42Z</cp:lastPrinted>
  <dcterms:created xsi:type="dcterms:W3CDTF">2011-01-04T22:44:45Z</dcterms:created>
  <dcterms:modified xsi:type="dcterms:W3CDTF">2017-01-18T14:12:56Z</dcterms:modified>
</cp:coreProperties>
</file>