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LISTINGS - VOLANO\Retail\Edible Arrangements - RET043\Archive\"/>
    </mc:Choice>
  </mc:AlternateContent>
  <bookViews>
    <workbookView xWindow="0" yWindow="0" windowWidth="17970" windowHeight="5805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B31" i="1" l="1"/>
  <c r="B33" i="1" s="1"/>
  <c r="B34" i="1" s="1"/>
  <c r="F16" i="1" l="1"/>
  <c r="E16" i="1"/>
  <c r="D16" i="1"/>
  <c r="C16" i="1"/>
  <c r="C31" i="1" s="1"/>
  <c r="G16" i="1" l="1"/>
  <c r="G31" i="1" s="1"/>
  <c r="F31" i="1"/>
  <c r="F33" i="1" s="1"/>
  <c r="F34" i="1" s="1"/>
  <c r="E31" i="1"/>
  <c r="E33" i="1" s="1"/>
  <c r="E34" i="1" s="1"/>
  <c r="D31" i="1"/>
  <c r="D33" i="1" s="1"/>
  <c r="D34" i="1" s="1"/>
  <c r="C33" i="1"/>
  <c r="C34" i="1" l="1"/>
  <c r="G33" i="1" l="1"/>
  <c r="G34" i="1" l="1"/>
</calcChain>
</file>

<file path=xl/sharedStrings.xml><?xml version="1.0" encoding="utf-8"?>
<sst xmlns="http://schemas.openxmlformats.org/spreadsheetml/2006/main" count="42" uniqueCount="33">
  <si>
    <t>TOTAL ADDBACKS:</t>
  </si>
  <si>
    <t>GROSS SALES</t>
  </si>
  <si>
    <t>Description of Financial Statement</t>
  </si>
  <si>
    <t>Compensation to Owner</t>
  </si>
  <si>
    <t>Interest</t>
  </si>
  <si>
    <t>Non-Business Telephone</t>
  </si>
  <si>
    <t>Amortization</t>
  </si>
  <si>
    <t>Notes</t>
  </si>
  <si>
    <t>11% Tax on total W2 Salaries</t>
  </si>
  <si>
    <t>Net Income Shown on Financial Statement</t>
  </si>
  <si>
    <t>ADDBACKS:</t>
  </si>
  <si>
    <t>Recasted Cash Flow Analysis</t>
  </si>
  <si>
    <t>Seller's Cash Flow =
Total Addbacks +
 Net Income</t>
  </si>
  <si>
    <t>Profit Margin</t>
  </si>
  <si>
    <t>Tax Return</t>
  </si>
  <si>
    <t>Depreciation</t>
  </si>
  <si>
    <t>Unneeded Labor</t>
  </si>
  <si>
    <t>11% for unneeded labor</t>
  </si>
  <si>
    <t xml:space="preserve"> </t>
  </si>
  <si>
    <t>Non-onward going expense</t>
  </si>
  <si>
    <t>Non-cash item</t>
  </si>
  <si>
    <t>Telephone use unrelated to business</t>
  </si>
  <si>
    <t>Expenses unrelated to business</t>
  </si>
  <si>
    <t xml:space="preserve">Hired a GM for 5 months- determined that the position was unnecessary.  </t>
  </si>
  <si>
    <t>$400/month</t>
  </si>
  <si>
    <t>$200/month</t>
  </si>
  <si>
    <t>Professional Fees</t>
  </si>
  <si>
    <t xml:space="preserve"> Meals &amp; Entertainment</t>
  </si>
  <si>
    <t>Travel</t>
  </si>
  <si>
    <t>Holiday Entertainment</t>
  </si>
  <si>
    <t>Stipend</t>
  </si>
  <si>
    <t>H.S.A.</t>
  </si>
  <si>
    <t>Auto- Personal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</si>
</sst>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3" fillId="0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2" fillId="0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42" fontId="8" fillId="3" borderId="1" xfId="0" applyNumberFormat="1" applyFont="1" applyFill="1" applyBorder="1" applyAlignment="1">
      <alignment horizontal="right" wrapText="1"/>
    </xf>
    <xf numFmtId="42" fontId="8" fillId="3" borderId="1" xfId="1" applyNumberFormat="1" applyFont="1" applyFill="1" applyBorder="1"/>
    <xf numFmtId="42" fontId="8" fillId="3" borderId="1" xfId="0" applyNumberFormat="1" applyFont="1" applyFill="1" applyBorder="1" applyAlignment="1"/>
    <xf numFmtId="42" fontId="4" fillId="3" borderId="1" xfId="1" applyNumberFormat="1" applyFont="1" applyFill="1" applyBorder="1"/>
    <xf numFmtId="0" fontId="16" fillId="0" borderId="0" xfId="0" applyFont="1" applyAlignment="1">
      <alignment horizontal="left"/>
    </xf>
    <xf numFmtId="5" fontId="17" fillId="3" borderId="1" xfId="0" applyNumberFormat="1" applyFont="1" applyFill="1" applyBorder="1" applyAlignment="1">
      <alignment horizontal="left" wrapText="1"/>
    </xf>
    <xf numFmtId="5" fontId="17" fillId="3" borderId="1" xfId="0" applyNumberFormat="1" applyFont="1" applyFill="1" applyBorder="1" applyAlignment="1">
      <alignment horizontal="left"/>
    </xf>
    <xf numFmtId="164" fontId="20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22" fillId="3" borderId="1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/>
    <xf numFmtId="42" fontId="8" fillId="0" borderId="1" xfId="1" applyNumberFormat="1" applyFont="1" applyFill="1" applyBorder="1"/>
    <xf numFmtId="42" fontId="4" fillId="0" borderId="1" xfId="1" applyNumberFormat="1" applyFont="1" applyFill="1" applyBorder="1"/>
    <xf numFmtId="5" fontId="17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right" wrapText="1"/>
    </xf>
    <xf numFmtId="42" fontId="6" fillId="0" borderId="1" xfId="1" applyNumberFormat="1" applyFont="1" applyFill="1" applyBorder="1"/>
    <xf numFmtId="0" fontId="3" fillId="0" borderId="1" xfId="0" applyFont="1" applyFill="1" applyBorder="1" applyAlignment="1">
      <alignment horizontal="right" wrapText="1"/>
    </xf>
    <xf numFmtId="42" fontId="18" fillId="0" borderId="1" xfId="0" applyNumberFormat="1" applyFont="1" applyFill="1" applyBorder="1" applyAlignment="1">
      <alignment horizontal="right" wrapText="1"/>
    </xf>
    <xf numFmtId="42" fontId="19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>
      <alignment horizontal="right" wrapText="1"/>
    </xf>
    <xf numFmtId="5" fontId="17" fillId="0" borderId="1" xfId="0" applyNumberFormat="1" applyFont="1" applyFill="1" applyBorder="1" applyAlignment="1">
      <alignment horizontal="left"/>
    </xf>
    <xf numFmtId="9" fontId="8" fillId="0" borderId="1" xfId="2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right" wrapText="1"/>
    </xf>
    <xf numFmtId="0" fontId="9" fillId="3" borderId="0" xfId="0" applyFont="1" applyFill="1"/>
    <xf numFmtId="0" fontId="3" fillId="3" borderId="1" xfId="0" applyFont="1" applyFill="1" applyBorder="1" applyAlignment="1">
      <alignment horizontal="right" wrapText="1"/>
    </xf>
    <xf numFmtId="42" fontId="8" fillId="3" borderId="1" xfId="0" applyNumberFormat="1" applyFont="1" applyFill="1" applyBorder="1" applyAlignment="1">
      <alignment horizontal="right"/>
    </xf>
    <xf numFmtId="0" fontId="23" fillId="3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2" fontId="8" fillId="4" borderId="1" xfId="0" applyNumberFormat="1" applyFont="1" applyFill="1" applyBorder="1" applyAlignment="1">
      <alignment horizontal="right" wrapText="1"/>
    </xf>
    <xf numFmtId="0" fontId="9" fillId="0" borderId="0" xfId="0" applyFont="1" applyFill="1"/>
    <xf numFmtId="0" fontId="24" fillId="0" borderId="0" xfId="0" applyFont="1" applyFill="1"/>
    <xf numFmtId="0" fontId="24" fillId="3" borderId="0" xfId="0" applyFont="1" applyFill="1"/>
    <xf numFmtId="0" fontId="14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1"/>
  <sheetViews>
    <sheetView tabSelected="1" view="pageLayout" topLeftCell="A2" zoomScaleNormal="110" workbookViewId="0">
      <selection activeCell="C2" sqref="C1:C1048576"/>
    </sheetView>
  </sheetViews>
  <sheetFormatPr defaultRowHeight="14.25" x14ac:dyDescent="0.2"/>
  <cols>
    <col min="1" max="1" width="25.140625" style="1" customWidth="1"/>
    <col min="2" max="2" width="18.85546875" style="1" customWidth="1"/>
    <col min="3" max="6" width="18.42578125" style="1" customWidth="1"/>
    <col min="7" max="7" width="18.42578125" style="1" hidden="1" customWidth="1"/>
    <col min="8" max="8" width="44.85546875" style="1" customWidth="1"/>
    <col min="9" max="16384" width="9.140625" style="1"/>
  </cols>
  <sheetData>
    <row r="7" spans="1:8" ht="26.25" x14ac:dyDescent="0.4">
      <c r="A7" s="59" t="s">
        <v>11</v>
      </c>
      <c r="B7" s="59"/>
      <c r="C7" s="59"/>
      <c r="D7" s="59"/>
      <c r="E7" s="59"/>
      <c r="F7" s="59"/>
      <c r="G7" s="59"/>
      <c r="H7" s="59"/>
    </row>
    <row r="8" spans="1:8" ht="31.5" x14ac:dyDescent="0.25">
      <c r="A8" s="31" t="s">
        <v>2</v>
      </c>
      <c r="B8" s="54" t="s">
        <v>14</v>
      </c>
      <c r="C8" s="54" t="s">
        <v>14</v>
      </c>
      <c r="D8" s="2" t="s">
        <v>14</v>
      </c>
      <c r="E8" s="3" t="s">
        <v>14</v>
      </c>
      <c r="F8" s="3" t="s">
        <v>14</v>
      </c>
      <c r="G8" s="3"/>
      <c r="H8" s="4" t="s">
        <v>7</v>
      </c>
    </row>
    <row r="9" spans="1:8" x14ac:dyDescent="0.2">
      <c r="A9" s="29"/>
      <c r="B9" s="21">
        <v>2017</v>
      </c>
      <c r="C9" s="21">
        <v>2016</v>
      </c>
      <c r="D9" s="21">
        <v>2015</v>
      </c>
      <c r="E9" s="21">
        <v>2014</v>
      </c>
      <c r="F9" s="21">
        <v>2013</v>
      </c>
      <c r="G9" s="21">
        <v>2012</v>
      </c>
      <c r="H9" s="21"/>
    </row>
    <row r="10" spans="1:8" ht="15.75" x14ac:dyDescent="0.25">
      <c r="A10" s="32" t="s">
        <v>1</v>
      </c>
      <c r="B10" s="24">
        <v>1540988</v>
      </c>
      <c r="C10" s="24">
        <v>1601196</v>
      </c>
      <c r="D10" s="23">
        <v>1597504</v>
      </c>
      <c r="E10" s="23">
        <v>1567400</v>
      </c>
      <c r="F10" s="23">
        <v>1400647</v>
      </c>
      <c r="G10" s="25"/>
      <c r="H10" s="27"/>
    </row>
    <row r="11" spans="1:8" s="5" customFormat="1" ht="12.75" x14ac:dyDescent="0.2">
      <c r="A11" s="38"/>
      <c r="B11" s="47"/>
      <c r="C11" s="47"/>
      <c r="D11" s="47"/>
      <c r="E11" s="47"/>
      <c r="F11" s="47"/>
      <c r="G11" s="39"/>
      <c r="H11" s="37"/>
    </row>
    <row r="12" spans="1:8" ht="25.5" x14ac:dyDescent="0.2">
      <c r="A12" s="49" t="s">
        <v>9</v>
      </c>
      <c r="B12" s="50">
        <v>1059</v>
      </c>
      <c r="C12" s="50">
        <v>-1803</v>
      </c>
      <c r="D12" s="23">
        <v>93065</v>
      </c>
      <c r="E12" s="23">
        <v>138261</v>
      </c>
      <c r="F12" s="23">
        <v>131601</v>
      </c>
      <c r="G12" s="25"/>
      <c r="H12" s="27"/>
    </row>
    <row r="13" spans="1:8" x14ac:dyDescent="0.2">
      <c r="A13" s="40"/>
      <c r="B13" s="41"/>
      <c r="C13" s="41"/>
      <c r="D13" s="35"/>
      <c r="E13" s="35"/>
      <c r="F13" s="35"/>
      <c r="G13" s="36"/>
      <c r="H13" s="37"/>
    </row>
    <row r="14" spans="1:8" ht="15.75" x14ac:dyDescent="0.25">
      <c r="A14" s="33" t="s">
        <v>10</v>
      </c>
      <c r="B14" s="42"/>
      <c r="C14" s="42"/>
      <c r="D14" s="35"/>
      <c r="E14" s="35"/>
      <c r="F14" s="35"/>
      <c r="G14" s="36"/>
      <c r="H14" s="37"/>
    </row>
    <row r="15" spans="1:8" s="6" customFormat="1" ht="12.75" x14ac:dyDescent="0.2">
      <c r="A15" s="30" t="s">
        <v>3</v>
      </c>
      <c r="B15" s="22">
        <v>122298</v>
      </c>
      <c r="C15" s="22">
        <v>125764</v>
      </c>
      <c r="D15" s="23">
        <v>95800</v>
      </c>
      <c r="E15" s="23">
        <v>94000</v>
      </c>
      <c r="F15" s="23">
        <v>94000</v>
      </c>
      <c r="G15" s="23"/>
      <c r="H15" s="27"/>
    </row>
    <row r="16" spans="1:8" s="6" customFormat="1" ht="12" x14ac:dyDescent="0.2">
      <c r="A16" s="52" t="s">
        <v>8</v>
      </c>
      <c r="B16" s="55">
        <v>30898</v>
      </c>
      <c r="C16" s="44">
        <f>(C15)*0.11</f>
        <v>13834.04</v>
      </c>
      <c r="D16" s="44">
        <f>(D15)*0.11</f>
        <v>10538</v>
      </c>
      <c r="E16" s="44">
        <f>(E15)*0.11</f>
        <v>10340</v>
      </c>
      <c r="F16" s="44">
        <f>(F15)*0.11</f>
        <v>10340</v>
      </c>
      <c r="G16" s="44" t="e">
        <f>(G15+#REF!)*0.11</f>
        <v>#REF!</v>
      </c>
      <c r="H16" s="37"/>
    </row>
    <row r="17" spans="1:8" s="6" customFormat="1" ht="12.75" x14ac:dyDescent="0.2">
      <c r="A17" s="30" t="s">
        <v>15</v>
      </c>
      <c r="B17" s="22">
        <v>8920</v>
      </c>
      <c r="C17" s="22">
        <v>9173</v>
      </c>
      <c r="D17" s="23">
        <v>18086</v>
      </c>
      <c r="E17" s="23">
        <v>24065</v>
      </c>
      <c r="F17" s="23">
        <v>38668</v>
      </c>
      <c r="G17" s="23"/>
      <c r="H17" s="27" t="s">
        <v>20</v>
      </c>
    </row>
    <row r="18" spans="1:8" s="6" customFormat="1" ht="12.75" x14ac:dyDescent="0.2">
      <c r="A18" s="43" t="s">
        <v>4</v>
      </c>
      <c r="B18" s="44">
        <v>1257</v>
      </c>
      <c r="C18" s="44">
        <v>8983</v>
      </c>
      <c r="D18" s="35">
        <v>4013</v>
      </c>
      <c r="E18" s="35">
        <v>4013</v>
      </c>
      <c r="F18" s="35">
        <v>9300</v>
      </c>
      <c r="G18" s="35"/>
      <c r="H18" s="37" t="s">
        <v>19</v>
      </c>
    </row>
    <row r="19" spans="1:8" s="6" customFormat="1" ht="12.75" x14ac:dyDescent="0.2">
      <c r="A19" s="30" t="s">
        <v>6</v>
      </c>
      <c r="B19" s="22">
        <v>1465</v>
      </c>
      <c r="C19" s="22">
        <v>1363</v>
      </c>
      <c r="D19" s="23"/>
      <c r="E19" s="23"/>
      <c r="F19" s="23"/>
      <c r="G19" s="23"/>
      <c r="H19" s="27" t="s">
        <v>19</v>
      </c>
    </row>
    <row r="20" spans="1:8" s="6" customFormat="1" ht="12.75" x14ac:dyDescent="0.2">
      <c r="A20" s="43" t="s">
        <v>5</v>
      </c>
      <c r="B20" s="44">
        <v>2520</v>
      </c>
      <c r="C20" s="44">
        <v>2520</v>
      </c>
      <c r="D20" s="35">
        <v>2520</v>
      </c>
      <c r="E20" s="35">
        <v>2520</v>
      </c>
      <c r="F20" s="35">
        <v>2520</v>
      </c>
      <c r="G20" s="35"/>
      <c r="H20" s="37" t="s">
        <v>21</v>
      </c>
    </row>
    <row r="21" spans="1:8" s="6" customFormat="1" ht="12.75" x14ac:dyDescent="0.2">
      <c r="A21" s="30" t="s">
        <v>27</v>
      </c>
      <c r="B21" s="22">
        <v>604</v>
      </c>
      <c r="C21" s="22">
        <v>603</v>
      </c>
      <c r="D21" s="23"/>
      <c r="E21" s="23" t="s">
        <v>18</v>
      </c>
      <c r="F21" s="23"/>
      <c r="G21" s="23"/>
      <c r="H21" s="27" t="s">
        <v>22</v>
      </c>
    </row>
    <row r="22" spans="1:8" s="6" customFormat="1" ht="22.5" x14ac:dyDescent="0.2">
      <c r="A22" s="53" t="s">
        <v>16</v>
      </c>
      <c r="B22" s="34"/>
      <c r="C22" s="34">
        <v>16666</v>
      </c>
      <c r="D22" s="35"/>
      <c r="E22" s="35"/>
      <c r="F22" s="35"/>
      <c r="G22" s="35"/>
      <c r="H22" s="37" t="s">
        <v>23</v>
      </c>
    </row>
    <row r="23" spans="1:8" s="6" customFormat="1" ht="12.75" x14ac:dyDescent="0.2">
      <c r="A23" s="30" t="s">
        <v>17</v>
      </c>
      <c r="B23" s="24"/>
      <c r="C23" s="24">
        <v>1833</v>
      </c>
      <c r="D23" s="23"/>
      <c r="E23" s="23"/>
      <c r="F23" s="23"/>
      <c r="G23" s="23"/>
      <c r="H23" s="48"/>
    </row>
    <row r="24" spans="1:8" s="6" customFormat="1" ht="12.75" x14ac:dyDescent="0.2">
      <c r="A24" s="43" t="s">
        <v>31</v>
      </c>
      <c r="B24" s="34">
        <v>4800</v>
      </c>
      <c r="C24" s="34"/>
      <c r="D24" s="35"/>
      <c r="E24" s="35"/>
      <c r="F24" s="35"/>
      <c r="G24" s="35"/>
      <c r="H24" s="57" t="s">
        <v>24</v>
      </c>
    </row>
    <row r="25" spans="1:8" s="6" customFormat="1" ht="12.75" x14ac:dyDescent="0.2">
      <c r="A25" s="30" t="s">
        <v>32</v>
      </c>
      <c r="B25" s="24">
        <v>2400</v>
      </c>
      <c r="C25" s="24"/>
      <c r="D25" s="23"/>
      <c r="E25" s="23"/>
      <c r="F25" s="23"/>
      <c r="G25" s="23"/>
      <c r="H25" s="58" t="s">
        <v>25</v>
      </c>
    </row>
    <row r="26" spans="1:8" s="6" customFormat="1" ht="12.75" x14ac:dyDescent="0.2">
      <c r="A26" s="43" t="s">
        <v>26</v>
      </c>
      <c r="B26" s="34">
        <v>22484</v>
      </c>
      <c r="C26" s="34"/>
      <c r="D26" s="35"/>
      <c r="E26" s="35"/>
      <c r="F26" s="35"/>
      <c r="G26" s="35"/>
      <c r="H26" s="37" t="s">
        <v>19</v>
      </c>
    </row>
    <row r="27" spans="1:8" s="6" customFormat="1" ht="12.75" x14ac:dyDescent="0.2">
      <c r="A27" s="30" t="s">
        <v>28</v>
      </c>
      <c r="B27" s="24">
        <v>2160</v>
      </c>
      <c r="C27" s="24"/>
      <c r="D27" s="23"/>
      <c r="E27" s="23"/>
      <c r="F27" s="23"/>
      <c r="G27" s="23"/>
      <c r="H27" s="27" t="s">
        <v>19</v>
      </c>
    </row>
    <row r="28" spans="1:8" s="56" customFormat="1" ht="12.75" x14ac:dyDescent="0.2">
      <c r="A28" s="43" t="s">
        <v>29</v>
      </c>
      <c r="B28" s="34"/>
      <c r="C28" s="34"/>
      <c r="D28" s="35"/>
      <c r="E28" s="35"/>
      <c r="F28" s="35"/>
      <c r="G28" s="35"/>
      <c r="H28" s="37" t="s">
        <v>19</v>
      </c>
    </row>
    <row r="29" spans="1:8" s="6" customFormat="1" ht="12.75" x14ac:dyDescent="0.2">
      <c r="A29" s="30" t="s">
        <v>30</v>
      </c>
      <c r="B29" s="24"/>
      <c r="C29" s="24">
        <v>1500</v>
      </c>
      <c r="D29" s="23"/>
      <c r="E29" s="23"/>
      <c r="F29" s="23"/>
      <c r="G29" s="23"/>
      <c r="H29" s="27" t="s">
        <v>19</v>
      </c>
    </row>
    <row r="30" spans="1:8" x14ac:dyDescent="0.2">
      <c r="A30" s="43"/>
      <c r="B30" s="44"/>
      <c r="C30" s="44"/>
      <c r="D30" s="35"/>
      <c r="E30" s="35"/>
      <c r="F30" s="35"/>
      <c r="G30" s="36"/>
      <c r="H30" s="37"/>
    </row>
    <row r="31" spans="1:8" ht="15.75" x14ac:dyDescent="0.25">
      <c r="A31" s="32" t="s">
        <v>0</v>
      </c>
      <c r="B31" s="24">
        <f>SUM(B15:B29)</f>
        <v>199806</v>
      </c>
      <c r="C31" s="24">
        <f>SUM(C15:C29)</f>
        <v>182239.04</v>
      </c>
      <c r="D31" s="24">
        <f t="shared" ref="D31:G31" si="0">SUM(D15:D23)</f>
        <v>130957</v>
      </c>
      <c r="E31" s="24">
        <f t="shared" si="0"/>
        <v>134938</v>
      </c>
      <c r="F31" s="24">
        <f t="shared" si="0"/>
        <v>154828</v>
      </c>
      <c r="G31" s="24" t="e">
        <f t="shared" si="0"/>
        <v>#REF!</v>
      </c>
      <c r="H31" s="27"/>
    </row>
    <row r="32" spans="1:8" x14ac:dyDescent="0.2">
      <c r="A32" s="40"/>
      <c r="B32" s="41"/>
      <c r="C32" s="41"/>
      <c r="D32" s="35"/>
      <c r="E32" s="35"/>
      <c r="F32" s="35"/>
      <c r="G32" s="36"/>
      <c r="H32" s="45"/>
    </row>
    <row r="33" spans="1:8" ht="45" x14ac:dyDescent="0.25">
      <c r="A33" s="51" t="s">
        <v>12</v>
      </c>
      <c r="B33" s="25">
        <f t="shared" ref="B33" si="1">B31+B12</f>
        <v>200865</v>
      </c>
      <c r="C33" s="25">
        <f t="shared" ref="C33:G33" si="2">C31+C12</f>
        <v>180436.04</v>
      </c>
      <c r="D33" s="25">
        <f t="shared" si="2"/>
        <v>224022</v>
      </c>
      <c r="E33" s="25">
        <f t="shared" si="2"/>
        <v>273199</v>
      </c>
      <c r="F33" s="25">
        <f t="shared" si="2"/>
        <v>286429</v>
      </c>
      <c r="G33" s="25" t="e">
        <f t="shared" si="2"/>
        <v>#REF!</v>
      </c>
      <c r="H33" s="28"/>
    </row>
    <row r="34" spans="1:8" s="6" customFormat="1" ht="12.75" x14ac:dyDescent="0.2">
      <c r="A34" s="43" t="s">
        <v>13</v>
      </c>
      <c r="B34" s="46">
        <f t="shared" ref="B34" si="3">B33/B10</f>
        <v>0.13034819219877117</v>
      </c>
      <c r="C34" s="46">
        <f t="shared" ref="C34:G34" si="4">C33/C10</f>
        <v>0.11268829050284912</v>
      </c>
      <c r="D34" s="46">
        <f t="shared" si="4"/>
        <v>0.14023251271984297</v>
      </c>
      <c r="E34" s="46">
        <f t="shared" si="4"/>
        <v>0.1743007528390966</v>
      </c>
      <c r="F34" s="46">
        <f t="shared" si="4"/>
        <v>0.2044976357354851</v>
      </c>
      <c r="G34" s="46" t="e">
        <f t="shared" si="4"/>
        <v>#REF!</v>
      </c>
      <c r="H34" s="44"/>
    </row>
    <row r="35" spans="1:8" s="6" customFormat="1" ht="12.75" x14ac:dyDescent="0.2">
      <c r="A35" s="26"/>
      <c r="B35" s="26"/>
      <c r="C35" s="7"/>
      <c r="D35" s="8"/>
      <c r="F35" s="8"/>
      <c r="G35" s="9"/>
      <c r="H35" s="8"/>
    </row>
    <row r="36" spans="1:8" s="6" customFormat="1" ht="12.75" x14ac:dyDescent="0.2">
      <c r="A36" s="26"/>
      <c r="B36" s="26"/>
      <c r="C36" s="10"/>
      <c r="D36" s="8"/>
      <c r="F36" s="8"/>
      <c r="G36" s="11"/>
      <c r="H36" s="12"/>
    </row>
    <row r="37" spans="1:8" s="6" customFormat="1" ht="15" x14ac:dyDescent="0.25">
      <c r="A37" s="13"/>
      <c r="B37" s="13"/>
      <c r="C37" s="13"/>
      <c r="D37" s="8"/>
      <c r="F37" s="8"/>
      <c r="G37" s="11"/>
      <c r="H37" s="14"/>
    </row>
    <row r="38" spans="1:8" s="6" customFormat="1" ht="12" x14ac:dyDescent="0.2">
      <c r="A38" s="13"/>
      <c r="B38" s="13"/>
      <c r="C38" s="13"/>
      <c r="D38" s="15"/>
      <c r="F38" s="8"/>
      <c r="G38" s="11"/>
      <c r="H38" s="16"/>
    </row>
    <row r="39" spans="1:8" x14ac:dyDescent="0.2">
      <c r="A39" s="6"/>
      <c r="B39" s="6"/>
      <c r="C39" s="6"/>
      <c r="D39" s="8"/>
      <c r="E39" s="17"/>
      <c r="F39" s="18"/>
      <c r="G39" s="19"/>
      <c r="H39" s="16"/>
    </row>
    <row r="40" spans="1:8" x14ac:dyDescent="0.2">
      <c r="A40" s="6"/>
      <c r="B40" s="6"/>
      <c r="C40" s="6"/>
      <c r="D40" s="6"/>
      <c r="E40" s="17"/>
      <c r="F40" s="17"/>
      <c r="G40" s="19"/>
      <c r="H40" s="16"/>
    </row>
    <row r="41" spans="1:8" x14ac:dyDescent="0.2">
      <c r="G41" s="20"/>
      <c r="H41" s="20"/>
    </row>
  </sheetData>
  <mergeCells count="1">
    <mergeCell ref="A7:H7"/>
  </mergeCells>
  <printOptions horizontalCentered="1"/>
  <pageMargins left="0.5" right="0.8125" top="0.25" bottom="0.5" header="0.3" footer="0.3"/>
  <pageSetup scale="75" orientation="landscape" r:id="rId1"/>
  <headerFooter>
    <oddHeader>&amp;L&amp;G</oddHeader>
    <oddFooter>&amp;C&amp;"Arial,Bold Italic"&amp;K55274ECONFIDENTIAL&amp;R&amp;"Arial,Italic"&amp;8&amp;K4D5053Listing ID: RET043
Prepared by: CKP 06/2018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Cassandra</cp:lastModifiedBy>
  <cp:lastPrinted>2018-03-19T16:01:07Z</cp:lastPrinted>
  <dcterms:created xsi:type="dcterms:W3CDTF">2011-01-04T22:44:45Z</dcterms:created>
  <dcterms:modified xsi:type="dcterms:W3CDTF">2018-06-19T20:57:31Z</dcterms:modified>
</cp:coreProperties>
</file>