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LISTINGS - VOLANO\Agriculture\AgVenture Feed &amp; Seed - AGR001\Deal Room\I. Business Introductory Information\"/>
    </mc:Choice>
  </mc:AlternateContent>
  <bookViews>
    <workbookView xWindow="0" yWindow="0" windowWidth="15690" windowHeight="5745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E40" i="1" l="1"/>
  <c r="D40" i="1"/>
  <c r="C40" i="1"/>
  <c r="B40" i="1"/>
  <c r="B37" i="1"/>
  <c r="B39" i="1" l="1"/>
  <c r="E16" i="1"/>
  <c r="E37" i="1" s="1"/>
  <c r="D16" i="1"/>
  <c r="D37" i="1" s="1"/>
  <c r="C16" i="1"/>
  <c r="C37" i="1" s="1"/>
  <c r="C39" i="1" l="1"/>
  <c r="E39" i="1" l="1"/>
  <c r="D39" i="1"/>
</calcChain>
</file>

<file path=xl/sharedStrings.xml><?xml version="1.0" encoding="utf-8"?>
<sst xmlns="http://schemas.openxmlformats.org/spreadsheetml/2006/main" count="51" uniqueCount="46">
  <si>
    <t>TOTAL ADDBACKS:</t>
  </si>
  <si>
    <t>GROSS SALES</t>
  </si>
  <si>
    <t>Description of Financial Statement</t>
  </si>
  <si>
    <t>Compensation to Owner</t>
  </si>
  <si>
    <t>Interest</t>
  </si>
  <si>
    <t>Amortization</t>
  </si>
  <si>
    <t>Notes</t>
  </si>
  <si>
    <t>Net Income Shown on Financial Statement</t>
  </si>
  <si>
    <t>ADDBACKS:</t>
  </si>
  <si>
    <t>Recasted Cash Flow Analysis</t>
  </si>
  <si>
    <t>Seller's Cash Flow =
Total Addbacks +
 Net Income</t>
  </si>
  <si>
    <t>Depreciation</t>
  </si>
  <si>
    <t>Meals &amp; Entertainment</t>
  </si>
  <si>
    <t>$867.47/month</t>
  </si>
  <si>
    <t>$44.58/month</t>
  </si>
  <si>
    <t>Owner's Dental Insurance</t>
  </si>
  <si>
    <t>Personal Fuel</t>
  </si>
  <si>
    <t>Personal Travel</t>
  </si>
  <si>
    <t>Personal Auto</t>
  </si>
  <si>
    <t>Cell Phone</t>
  </si>
  <si>
    <t>$115.23/month</t>
  </si>
  <si>
    <t>$126.08/month</t>
  </si>
  <si>
    <t>Home Internet</t>
  </si>
  <si>
    <t>Tax Return</t>
  </si>
  <si>
    <t>Office Furniture</t>
  </si>
  <si>
    <t>For home office - Office Furniture</t>
  </si>
  <si>
    <t>Consulting</t>
  </si>
  <si>
    <t>For Personal - Professional Fees</t>
  </si>
  <si>
    <t>Non-cash item</t>
  </si>
  <si>
    <t>Non-onward going expense</t>
  </si>
  <si>
    <t>Donations</t>
  </si>
  <si>
    <t>New Phone System</t>
  </si>
  <si>
    <t>Eliminated Wages</t>
  </si>
  <si>
    <t>Profit &amp; Loss</t>
  </si>
  <si>
    <t>Tax on total W2 Salaries</t>
  </si>
  <si>
    <t>Owner's Health Insurance</t>
  </si>
  <si>
    <t>Owner's Benefit</t>
  </si>
  <si>
    <t>Legal Fees</t>
  </si>
  <si>
    <t>For Sale of business</t>
  </si>
  <si>
    <t>One Time Cost</t>
  </si>
  <si>
    <t>Owner's Continuing Education</t>
  </si>
  <si>
    <t>Seller's Personal Peer Groups</t>
  </si>
  <si>
    <t>Meetings</t>
  </si>
  <si>
    <t>Other Business Venture</t>
  </si>
  <si>
    <t>Profit Margin</t>
  </si>
  <si>
    <t>Positions no longer needed and eliminated due to new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</si>
</sst>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55274E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5" fontId="5" fillId="0" borderId="1" xfId="0" applyNumberFormat="1" applyFont="1" applyBorder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2" fontId="9" fillId="3" borderId="1" xfId="1" applyNumberFormat="1" applyFont="1" applyFill="1" applyBorder="1"/>
    <xf numFmtId="42" fontId="9" fillId="3" borderId="1" xfId="0" applyNumberFormat="1" applyFont="1" applyFill="1" applyBorder="1" applyAlignment="1"/>
    <xf numFmtId="42" fontId="5" fillId="3" borderId="1" xfId="1" applyNumberFormat="1" applyFont="1" applyFill="1" applyBorder="1"/>
    <xf numFmtId="5" fontId="14" fillId="3" borderId="1" xfId="0" applyNumberFormat="1" applyFont="1" applyFill="1" applyBorder="1" applyAlignment="1">
      <alignment horizontal="left" wrapText="1"/>
    </xf>
    <xf numFmtId="5" fontId="14" fillId="3" borderId="1" xfId="0" applyNumberFormat="1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42" fontId="9" fillId="0" borderId="1" xfId="1" applyNumberFormat="1" applyFont="1" applyFill="1" applyBorder="1"/>
    <xf numFmtId="5" fontId="14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5" fontId="14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right" wrapText="1"/>
    </xf>
    <xf numFmtId="9" fontId="14" fillId="3" borderId="1" xfId="0" applyNumberFormat="1" applyFont="1" applyFill="1" applyBorder="1" applyAlignment="1">
      <alignment horizontal="left" wrapText="1"/>
    </xf>
    <xf numFmtId="9" fontId="14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42" fontId="9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9" fontId="5" fillId="0" borderId="2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4D5053"/>
      <color rgb="FF55274E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44"/>
  <sheetViews>
    <sheetView tabSelected="1" view="pageLayout" topLeftCell="A20" zoomScale="80" zoomScaleNormal="110" zoomScalePageLayoutView="80" workbookViewId="0">
      <selection activeCell="G31" sqref="G31"/>
    </sheetView>
  </sheetViews>
  <sheetFormatPr defaultRowHeight="14.25" x14ac:dyDescent="0.2"/>
  <cols>
    <col min="1" max="1" width="25.140625" style="1" customWidth="1"/>
    <col min="2" max="5" width="18" style="1" customWidth="1"/>
    <col min="6" max="6" width="44.85546875" style="1" customWidth="1"/>
    <col min="7" max="16384" width="9.140625" style="1"/>
  </cols>
  <sheetData>
    <row r="7" spans="1:6" ht="26.25" x14ac:dyDescent="0.4">
      <c r="E7" s="18" t="s">
        <v>9</v>
      </c>
      <c r="F7" s="2"/>
    </row>
    <row r="8" spans="1:6" ht="30" x14ac:dyDescent="0.25">
      <c r="A8" s="41" t="s">
        <v>2</v>
      </c>
      <c r="B8" s="3" t="s">
        <v>33</v>
      </c>
      <c r="C8" s="3" t="s">
        <v>23</v>
      </c>
      <c r="D8" s="4" t="s">
        <v>23</v>
      </c>
      <c r="E8" s="4" t="s">
        <v>23</v>
      </c>
      <c r="F8" s="5" t="s">
        <v>6</v>
      </c>
    </row>
    <row r="9" spans="1:6" x14ac:dyDescent="0.2">
      <c r="A9" s="24"/>
      <c r="B9" s="17">
        <v>2017</v>
      </c>
      <c r="C9" s="17">
        <v>2016</v>
      </c>
      <c r="D9" s="17">
        <v>2015</v>
      </c>
      <c r="E9" s="17">
        <v>2014</v>
      </c>
      <c r="F9" s="17"/>
    </row>
    <row r="10" spans="1:6" ht="15" x14ac:dyDescent="0.25">
      <c r="A10" s="39" t="s">
        <v>1</v>
      </c>
      <c r="B10" s="19">
        <v>5583510</v>
      </c>
      <c r="C10" s="19">
        <v>8063893</v>
      </c>
      <c r="D10" s="19">
        <v>8245298</v>
      </c>
      <c r="E10" s="19">
        <v>7658497</v>
      </c>
      <c r="F10" s="22"/>
    </row>
    <row r="11" spans="1:6" s="7" customFormat="1" ht="12.75" x14ac:dyDescent="0.2">
      <c r="A11" s="29"/>
      <c r="B11" s="33"/>
      <c r="C11" s="33"/>
      <c r="D11" s="33"/>
      <c r="E11" s="33"/>
      <c r="F11" s="28"/>
    </row>
    <row r="12" spans="1:6" ht="24" x14ac:dyDescent="0.2">
      <c r="A12" s="40" t="s">
        <v>7</v>
      </c>
      <c r="B12" s="19">
        <v>104410</v>
      </c>
      <c r="C12" s="19">
        <v>154169</v>
      </c>
      <c r="D12" s="19">
        <v>264170</v>
      </c>
      <c r="E12" s="19">
        <v>147228</v>
      </c>
      <c r="F12" s="22"/>
    </row>
    <row r="13" spans="1:6" x14ac:dyDescent="0.2">
      <c r="A13" s="30"/>
      <c r="B13" s="27"/>
      <c r="C13" s="27"/>
      <c r="D13" s="27"/>
      <c r="E13" s="27"/>
      <c r="F13" s="28"/>
    </row>
    <row r="14" spans="1:6" ht="15.75" x14ac:dyDescent="0.25">
      <c r="A14" s="26" t="s">
        <v>8</v>
      </c>
      <c r="B14" s="27"/>
      <c r="C14" s="27"/>
      <c r="D14" s="27"/>
      <c r="E14" s="27"/>
      <c r="F14" s="28"/>
    </row>
    <row r="15" spans="1:6" s="9" customFormat="1" ht="12.75" x14ac:dyDescent="0.2">
      <c r="A15" s="25" t="s">
        <v>3</v>
      </c>
      <c r="B15" s="19">
        <v>76160</v>
      </c>
      <c r="C15" s="19">
        <v>85268</v>
      </c>
      <c r="D15" s="19">
        <v>64278</v>
      </c>
      <c r="E15" s="19">
        <v>64278</v>
      </c>
      <c r="F15" s="22"/>
    </row>
    <row r="16" spans="1:6" s="9" customFormat="1" ht="12" x14ac:dyDescent="0.2">
      <c r="A16" s="36" t="s">
        <v>34</v>
      </c>
      <c r="B16" s="27">
        <v>11754</v>
      </c>
      <c r="C16" s="27">
        <f>SUM(C15*0.11)</f>
        <v>9379.48</v>
      </c>
      <c r="D16" s="27">
        <f>SUM(D15*0.11)</f>
        <v>7070.58</v>
      </c>
      <c r="E16" s="27">
        <f>SUM(E15*0.11)</f>
        <v>7070.58</v>
      </c>
      <c r="F16" s="28"/>
    </row>
    <row r="17" spans="1:6" s="9" customFormat="1" ht="12.75" x14ac:dyDescent="0.2">
      <c r="A17" s="25" t="s">
        <v>11</v>
      </c>
      <c r="B17" s="37">
        <v>2880</v>
      </c>
      <c r="C17" s="37">
        <v>10680</v>
      </c>
      <c r="D17" s="37">
        <v>7419</v>
      </c>
      <c r="E17" s="37">
        <v>1946</v>
      </c>
      <c r="F17" s="22" t="s">
        <v>28</v>
      </c>
    </row>
    <row r="18" spans="1:6" s="9" customFormat="1" ht="12.75" x14ac:dyDescent="0.2">
      <c r="A18" s="31" t="s">
        <v>4</v>
      </c>
      <c r="B18" s="27">
        <v>9205</v>
      </c>
      <c r="C18" s="27">
        <v>18404</v>
      </c>
      <c r="D18" s="27">
        <v>17171</v>
      </c>
      <c r="E18" s="27">
        <v>17561</v>
      </c>
      <c r="F18" s="28" t="s">
        <v>29</v>
      </c>
    </row>
    <row r="19" spans="1:6" s="9" customFormat="1" ht="12.75" x14ac:dyDescent="0.2">
      <c r="A19" s="25" t="s">
        <v>5</v>
      </c>
      <c r="B19" s="19">
        <v>13272</v>
      </c>
      <c r="C19" s="19">
        <v>13272</v>
      </c>
      <c r="D19" s="19">
        <v>13273</v>
      </c>
      <c r="E19" s="19">
        <v>13272</v>
      </c>
      <c r="F19" s="22" t="s">
        <v>29</v>
      </c>
    </row>
    <row r="20" spans="1:6" s="9" customFormat="1" ht="12.75" x14ac:dyDescent="0.2">
      <c r="A20" s="31" t="s">
        <v>12</v>
      </c>
      <c r="B20" s="27">
        <v>2639</v>
      </c>
      <c r="C20" s="27">
        <v>374</v>
      </c>
      <c r="D20" s="27">
        <v>335</v>
      </c>
      <c r="E20" s="27">
        <v>429</v>
      </c>
      <c r="F20" s="28" t="s">
        <v>29</v>
      </c>
    </row>
    <row r="21" spans="1:6" s="9" customFormat="1" ht="12.75" x14ac:dyDescent="0.2">
      <c r="A21" s="25" t="s">
        <v>35</v>
      </c>
      <c r="B21" s="19">
        <v>10106</v>
      </c>
      <c r="C21" s="19">
        <v>10409</v>
      </c>
      <c r="D21" s="19">
        <v>10409</v>
      </c>
      <c r="E21" s="19">
        <v>10409</v>
      </c>
      <c r="F21" s="22" t="s">
        <v>13</v>
      </c>
    </row>
    <row r="22" spans="1:6" s="9" customFormat="1" ht="12.75" x14ac:dyDescent="0.2">
      <c r="A22" s="31" t="s">
        <v>15</v>
      </c>
      <c r="B22" s="27">
        <v>561</v>
      </c>
      <c r="C22" s="27">
        <v>534</v>
      </c>
      <c r="D22" s="27">
        <v>534</v>
      </c>
      <c r="E22" s="27">
        <v>534</v>
      </c>
      <c r="F22" s="28" t="s">
        <v>14</v>
      </c>
    </row>
    <row r="23" spans="1:6" s="9" customFormat="1" ht="12.75" x14ac:dyDescent="0.2">
      <c r="A23" s="25" t="s">
        <v>16</v>
      </c>
      <c r="B23" s="19">
        <v>2696</v>
      </c>
      <c r="C23" s="19">
        <v>7948</v>
      </c>
      <c r="D23" s="19">
        <v>14143</v>
      </c>
      <c r="E23" s="19">
        <v>12289</v>
      </c>
      <c r="F23" s="34">
        <v>0.4</v>
      </c>
    </row>
    <row r="24" spans="1:6" s="9" customFormat="1" ht="12.75" x14ac:dyDescent="0.2">
      <c r="A24" s="31" t="s">
        <v>17</v>
      </c>
      <c r="B24" s="27">
        <v>5279</v>
      </c>
      <c r="C24" s="27">
        <v>9221</v>
      </c>
      <c r="D24" s="27">
        <v>5236</v>
      </c>
      <c r="E24" s="27">
        <v>2758</v>
      </c>
      <c r="F24" s="35">
        <v>0.5</v>
      </c>
    </row>
    <row r="25" spans="1:6" s="9" customFormat="1" ht="12.75" x14ac:dyDescent="0.2">
      <c r="A25" s="25" t="s">
        <v>18</v>
      </c>
      <c r="B25" s="19">
        <v>5096</v>
      </c>
      <c r="C25" s="19">
        <v>3489</v>
      </c>
      <c r="D25" s="19">
        <v>4689</v>
      </c>
      <c r="E25" s="19">
        <v>7214</v>
      </c>
      <c r="F25" s="34">
        <v>0.4</v>
      </c>
    </row>
    <row r="26" spans="1:6" s="9" customFormat="1" ht="12.75" x14ac:dyDescent="0.2">
      <c r="A26" s="31" t="s">
        <v>19</v>
      </c>
      <c r="B26" s="27">
        <v>1382</v>
      </c>
      <c r="C26" s="27">
        <v>1382</v>
      </c>
      <c r="D26" s="27">
        <v>1382</v>
      </c>
      <c r="E26" s="27">
        <v>1382</v>
      </c>
      <c r="F26" s="28" t="s">
        <v>20</v>
      </c>
    </row>
    <row r="27" spans="1:6" s="9" customFormat="1" ht="12.75" x14ac:dyDescent="0.2">
      <c r="A27" s="25" t="s">
        <v>22</v>
      </c>
      <c r="B27" s="19">
        <v>1512</v>
      </c>
      <c r="C27" s="19">
        <v>1512</v>
      </c>
      <c r="D27" s="19">
        <v>1512</v>
      </c>
      <c r="E27" s="19">
        <v>1512</v>
      </c>
      <c r="F27" s="22" t="s">
        <v>21</v>
      </c>
    </row>
    <row r="28" spans="1:6" s="9" customFormat="1" ht="12.75" x14ac:dyDescent="0.2">
      <c r="A28" s="31" t="s">
        <v>24</v>
      </c>
      <c r="B28" s="27"/>
      <c r="C28" s="27">
        <v>10700</v>
      </c>
      <c r="D28" s="27"/>
      <c r="E28" s="27"/>
      <c r="F28" s="28" t="s">
        <v>25</v>
      </c>
    </row>
    <row r="29" spans="1:6" s="9" customFormat="1" ht="12.75" x14ac:dyDescent="0.2">
      <c r="A29" s="25" t="s">
        <v>30</v>
      </c>
      <c r="B29" s="19">
        <v>10333</v>
      </c>
      <c r="C29" s="19"/>
      <c r="D29" s="19"/>
      <c r="E29" s="19"/>
      <c r="F29" s="22" t="s">
        <v>29</v>
      </c>
    </row>
    <row r="30" spans="1:6" s="9" customFormat="1" ht="12.75" x14ac:dyDescent="0.2">
      <c r="A30" s="31" t="s">
        <v>26</v>
      </c>
      <c r="B30" s="27">
        <v>5306</v>
      </c>
      <c r="C30" s="27">
        <v>39790</v>
      </c>
      <c r="D30" s="27"/>
      <c r="E30" s="27"/>
      <c r="F30" s="28" t="s">
        <v>27</v>
      </c>
    </row>
    <row r="31" spans="1:6" s="9" customFormat="1" ht="22.5" x14ac:dyDescent="0.2">
      <c r="A31" s="25" t="s">
        <v>32</v>
      </c>
      <c r="B31" s="19">
        <v>105209</v>
      </c>
      <c r="C31" s="19"/>
      <c r="D31" s="19"/>
      <c r="E31" s="19"/>
      <c r="F31" s="22" t="s">
        <v>45</v>
      </c>
    </row>
    <row r="32" spans="1:6" s="9" customFormat="1" ht="12.75" x14ac:dyDescent="0.2">
      <c r="A32" s="31" t="s">
        <v>36</v>
      </c>
      <c r="B32" s="27">
        <v>2368</v>
      </c>
      <c r="C32" s="27"/>
      <c r="D32" s="27"/>
      <c r="E32" s="27"/>
      <c r="F32" s="28"/>
    </row>
    <row r="33" spans="1:6" s="9" customFormat="1" ht="12.75" x14ac:dyDescent="0.2">
      <c r="A33" s="25" t="s">
        <v>37</v>
      </c>
      <c r="B33" s="19">
        <v>4986</v>
      </c>
      <c r="C33" s="19"/>
      <c r="D33" s="19"/>
      <c r="E33" s="19"/>
      <c r="F33" s="22" t="s">
        <v>38</v>
      </c>
    </row>
    <row r="34" spans="1:6" s="9" customFormat="1" ht="12.75" x14ac:dyDescent="0.2">
      <c r="A34" s="31" t="s">
        <v>39</v>
      </c>
      <c r="B34" s="27">
        <v>5531</v>
      </c>
      <c r="C34" s="27"/>
      <c r="D34" s="27"/>
      <c r="E34" s="27"/>
      <c r="F34" s="28" t="s">
        <v>31</v>
      </c>
    </row>
    <row r="35" spans="1:6" s="9" customFormat="1" ht="25.5" x14ac:dyDescent="0.2">
      <c r="A35" s="25" t="s">
        <v>40</v>
      </c>
      <c r="B35" s="19">
        <v>9159</v>
      </c>
      <c r="C35" s="19"/>
      <c r="D35" s="19"/>
      <c r="E35" s="19"/>
      <c r="F35" s="22" t="s">
        <v>41</v>
      </c>
    </row>
    <row r="36" spans="1:6" x14ac:dyDescent="0.2">
      <c r="A36" s="31" t="s">
        <v>42</v>
      </c>
      <c r="B36" s="27">
        <v>5000</v>
      </c>
      <c r="C36" s="27"/>
      <c r="D36" s="27"/>
      <c r="E36" s="27"/>
      <c r="F36" s="28" t="s">
        <v>43</v>
      </c>
    </row>
    <row r="37" spans="1:6" ht="15" x14ac:dyDescent="0.25">
      <c r="A37" s="39" t="s">
        <v>0</v>
      </c>
      <c r="B37" s="20">
        <f>SUM(B15:B36)</f>
        <v>290434</v>
      </c>
      <c r="C37" s="20">
        <f>SUM(C15:C34)</f>
        <v>222362.47999999998</v>
      </c>
      <c r="D37" s="20">
        <f>SUM(D15:D34)</f>
        <v>147451.58000000002</v>
      </c>
      <c r="E37" s="20">
        <f>SUM(E15:E34)</f>
        <v>140654.58000000002</v>
      </c>
      <c r="F37" s="22"/>
    </row>
    <row r="38" spans="1:6" x14ac:dyDescent="0.2">
      <c r="A38" s="30"/>
      <c r="B38" s="27"/>
      <c r="C38" s="27"/>
      <c r="D38" s="27"/>
      <c r="E38" s="27"/>
      <c r="F38" s="32"/>
    </row>
    <row r="39" spans="1:6" ht="45" x14ac:dyDescent="0.25">
      <c r="A39" s="38" t="s">
        <v>10</v>
      </c>
      <c r="B39" s="21">
        <f>B37+B12</f>
        <v>394844</v>
      </c>
      <c r="C39" s="21">
        <f>C37+C12</f>
        <v>376531.48</v>
      </c>
      <c r="D39" s="21">
        <f>D37+D12</f>
        <v>411621.58</v>
      </c>
      <c r="E39" s="21">
        <f>E37+E12</f>
        <v>287882.58</v>
      </c>
      <c r="F39" s="23"/>
    </row>
    <row r="40" spans="1:6" x14ac:dyDescent="0.2">
      <c r="A40" s="8" t="s">
        <v>44</v>
      </c>
      <c r="B40" s="42">
        <f>SUM(B39/B10)</f>
        <v>7.0716090774441173E-2</v>
      </c>
      <c r="C40" s="42">
        <f>SUM(C39/C10)</f>
        <v>4.6693511434241497E-2</v>
      </c>
      <c r="D40" s="42">
        <f>SUM(D39/D10)</f>
        <v>4.9921977349999966E-2</v>
      </c>
      <c r="E40" s="42">
        <f>SUM(E39/E10)</f>
        <v>3.7589957925164695E-2</v>
      </c>
      <c r="F40" s="6"/>
    </row>
    <row r="41" spans="1:6" s="9" customFormat="1" ht="12" x14ac:dyDescent="0.2">
      <c r="A41" s="11"/>
      <c r="B41" s="12"/>
      <c r="C41" s="12"/>
      <c r="E41" s="10"/>
      <c r="F41" s="13"/>
    </row>
    <row r="42" spans="1:6" x14ac:dyDescent="0.2">
      <c r="A42" s="9"/>
      <c r="B42" s="10"/>
      <c r="C42" s="10"/>
      <c r="D42" s="14"/>
      <c r="E42" s="15"/>
      <c r="F42" s="13"/>
    </row>
    <row r="43" spans="1:6" x14ac:dyDescent="0.2">
      <c r="A43" s="9"/>
      <c r="B43" s="9"/>
      <c r="C43" s="9"/>
      <c r="D43" s="14"/>
      <c r="E43" s="14"/>
      <c r="F43" s="13"/>
    </row>
    <row r="44" spans="1:6" x14ac:dyDescent="0.2">
      <c r="F44" s="16"/>
    </row>
  </sheetData>
  <printOptions horizontalCentered="1"/>
  <pageMargins left="0.5" right="0.8125" top="0.25" bottom="0.5" header="0.3" footer="0.3"/>
  <pageSetup scale="86" orientation="landscape" r:id="rId1"/>
  <headerFooter>
    <oddHeader>&amp;L&amp;G</oddHeader>
    <oddFooter>&amp;C&amp;"Arial,Bold Italic"&amp;K55274ECONFIDENTIAL&amp;R&amp;"Arial,Italic"&amp;8&amp;K4D5053Listing ID: AG001
repared by: CKP  1/2018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Cassandra</cp:lastModifiedBy>
  <cp:lastPrinted>2018-01-17T20:58:50Z</cp:lastPrinted>
  <dcterms:created xsi:type="dcterms:W3CDTF">2011-01-04T22:44:45Z</dcterms:created>
  <dcterms:modified xsi:type="dcterms:W3CDTF">2018-01-17T21:04:42Z</dcterms:modified>
</cp:coreProperties>
</file>