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7. LISTINGS - VOLANO\Professional - Business\iBossWell - PRO024\Deal Room\I. Business Introductory Information\"/>
    </mc:Choice>
  </mc:AlternateContent>
  <bookViews>
    <workbookView xWindow="0" yWindow="0" windowWidth="24225" windowHeight="10335"/>
  </bookViews>
  <sheets>
    <sheet name="Financial Recast" sheetId="1" r:id="rId1"/>
  </sheets>
  <calcPr calcId="171027"/>
</workbook>
</file>

<file path=xl/calcChain.xml><?xml version="1.0" encoding="utf-8"?>
<calcChain xmlns="http://schemas.openxmlformats.org/spreadsheetml/2006/main">
  <c r="E17" i="1" l="1"/>
  <c r="D17" i="1"/>
  <c r="C17" i="1"/>
  <c r="C26" i="1" l="1"/>
  <c r="C28" i="1" s="1"/>
  <c r="C29" i="1" s="1"/>
  <c r="E11" i="1"/>
  <c r="D11" i="1"/>
  <c r="B11" i="1"/>
  <c r="F17" i="1"/>
  <c r="F26" i="1" s="1"/>
  <c r="B17" i="1"/>
  <c r="B26" i="1" s="1"/>
  <c r="B28" i="1" s="1"/>
  <c r="B29" i="1" s="1"/>
  <c r="D26" i="1" l="1"/>
  <c r="D28" i="1" s="1"/>
  <c r="D29" i="1" s="1"/>
  <c r="E26" i="1"/>
  <c r="E28" i="1" s="1"/>
  <c r="E29" i="1" s="1"/>
  <c r="F28" i="1" l="1"/>
  <c r="F29" i="1" l="1"/>
  <c r="F30" i="1"/>
</calcChain>
</file>

<file path=xl/sharedStrings.xml><?xml version="1.0" encoding="utf-8"?>
<sst xmlns="http://schemas.openxmlformats.org/spreadsheetml/2006/main" count="28" uniqueCount="26">
  <si>
    <t>TOTAL ADDBACKS:</t>
  </si>
  <si>
    <t>GROSS SALES</t>
  </si>
  <si>
    <t>Description of Financial Statement</t>
  </si>
  <si>
    <t>Compensation to Owner</t>
  </si>
  <si>
    <t>Interest</t>
  </si>
  <si>
    <t>Notes</t>
  </si>
  <si>
    <t>11% Tax on total W2 Salaries</t>
  </si>
  <si>
    <t>Net Income Shown on Financial Statement</t>
  </si>
  <si>
    <t>ADDBACKS:</t>
  </si>
  <si>
    <t xml:space="preserve">% Change Over Prev. Year </t>
  </si>
  <si>
    <t>Recasted Cash Flow Analysis</t>
  </si>
  <si>
    <t>Employee Benefit Plan</t>
  </si>
  <si>
    <t>Seller's Cash Flow =
Total Addbacks +
 Net Income</t>
  </si>
  <si>
    <t>Profit Margin</t>
  </si>
  <si>
    <t>Depreciation</t>
  </si>
  <si>
    <t>Tax Return</t>
  </si>
  <si>
    <t>Pension/Profit Sharing</t>
  </si>
  <si>
    <t>Rent</t>
  </si>
  <si>
    <t>Rent for owner's apartment in KC when commuting from Hawaii - $2100/mo in 2014 - $1800/mo in 2015 and 2016</t>
  </si>
  <si>
    <t>Non-onward going expense</t>
  </si>
  <si>
    <t>Non-cash item</t>
  </si>
  <si>
    <t>Owner's health insurance</t>
  </si>
  <si>
    <t>Owner's 401K</t>
  </si>
  <si>
    <t>Mileage Reimbursement</t>
  </si>
  <si>
    <t>Travel</t>
  </si>
  <si>
    <t>Travel for owner when consulting from 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</si>
</sst>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20"/>
      <color rgb="FF55274E"/>
      <name val="Arial"/>
      <family val="2"/>
    </font>
    <font>
      <b/>
      <i/>
      <sz val="10"/>
      <color rgb="FF55274E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rgb="FF55274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</fills>
  <borders count="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5" fontId="6" fillId="0" borderId="1" xfId="0" applyNumberFormat="1" applyFont="1" applyBorder="1" applyAlignment="1">
      <alignment horizontal="left"/>
    </xf>
    <xf numFmtId="0" fontId="9" fillId="0" borderId="0" xfId="0" applyFont="1"/>
    <xf numFmtId="0" fontId="10" fillId="0" borderId="1" xfId="0" applyFont="1" applyBorder="1" applyAlignment="1">
      <alignment horizontal="right" wrapText="1"/>
    </xf>
    <xf numFmtId="0" fontId="11" fillId="0" borderId="0" xfId="0" applyFont="1"/>
    <xf numFmtId="10" fontId="6" fillId="0" borderId="1" xfId="2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/>
    <xf numFmtId="0" fontId="2" fillId="0" borderId="0" xfId="0" applyFont="1" applyFill="1" applyBorder="1"/>
    <xf numFmtId="164" fontId="7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2" fontId="10" fillId="3" borderId="1" xfId="1" applyNumberFormat="1" applyFont="1" applyFill="1" applyBorder="1"/>
    <xf numFmtId="42" fontId="10" fillId="3" borderId="1" xfId="0" applyNumberFormat="1" applyFont="1" applyFill="1" applyBorder="1" applyAlignment="1"/>
    <xf numFmtId="42" fontId="6" fillId="3" borderId="1" xfId="1" applyNumberFormat="1" applyFont="1" applyFill="1" applyBorder="1"/>
    <xf numFmtId="5" fontId="15" fillId="3" borderId="1" xfId="0" applyNumberFormat="1" applyFont="1" applyFill="1" applyBorder="1" applyAlignment="1">
      <alignment horizontal="left" wrapText="1"/>
    </xf>
    <xf numFmtId="5" fontId="15" fillId="3" borderId="1" xfId="0" applyNumberFormat="1" applyFont="1" applyFill="1" applyBorder="1" applyAlignment="1">
      <alignment horizontal="left"/>
    </xf>
    <xf numFmtId="164" fontId="16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18" fillId="3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wrapText="1"/>
    </xf>
    <xf numFmtId="42" fontId="10" fillId="0" borderId="1" xfId="1" applyNumberFormat="1" applyFont="1" applyFill="1" applyBorder="1"/>
    <xf numFmtId="42" fontId="6" fillId="0" borderId="1" xfId="1" applyNumberFormat="1" applyFont="1" applyFill="1" applyBorder="1"/>
    <xf numFmtId="5" fontId="15" fillId="0" borderId="1" xfId="0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right" wrapText="1"/>
    </xf>
    <xf numFmtId="42" fontId="8" fillId="0" borderId="1" xfId="1" applyNumberFormat="1" applyFont="1" applyFill="1" applyBorder="1"/>
    <xf numFmtId="0" fontId="5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42" fontId="10" fillId="0" borderId="1" xfId="0" applyNumberFormat="1" applyFont="1" applyFill="1" applyBorder="1" applyAlignment="1">
      <alignment horizontal="right" wrapText="1"/>
    </xf>
    <xf numFmtId="5" fontId="15" fillId="0" borderId="1" xfId="0" applyNumberFormat="1" applyFont="1" applyFill="1" applyBorder="1" applyAlignment="1">
      <alignment horizontal="left"/>
    </xf>
    <xf numFmtId="9" fontId="10" fillId="0" borderId="1" xfId="2" applyFont="1" applyFill="1" applyBorder="1" applyAlignment="1">
      <alignment horizontal="right" wrapText="1"/>
    </xf>
    <xf numFmtId="0" fontId="8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wrapText="1"/>
    </xf>
    <xf numFmtId="0" fontId="19" fillId="3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4D5053"/>
      <color rgb="FF55274E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32"/>
  <sheetViews>
    <sheetView tabSelected="1" topLeftCell="A7" zoomScale="110" zoomScaleNormal="110" workbookViewId="0">
      <selection activeCell="L20" sqref="L20"/>
    </sheetView>
  </sheetViews>
  <sheetFormatPr defaultRowHeight="14.25" x14ac:dyDescent="0.2"/>
  <cols>
    <col min="1" max="1" width="25.140625" style="1" customWidth="1"/>
    <col min="2" max="2" width="18" style="1" hidden="1" customWidth="1"/>
    <col min="3" max="5" width="18" style="1" customWidth="1"/>
    <col min="6" max="6" width="18.42578125" style="1" hidden="1" customWidth="1"/>
    <col min="7" max="7" width="44.85546875" style="1" customWidth="1"/>
    <col min="8" max="16384" width="9.140625" style="1"/>
  </cols>
  <sheetData>
    <row r="7" spans="1:7" ht="26.25" x14ac:dyDescent="0.4">
      <c r="B7" s="2"/>
      <c r="E7" s="17" t="s">
        <v>10</v>
      </c>
      <c r="F7" s="3"/>
      <c r="G7" s="3"/>
    </row>
    <row r="8" spans="1:7" ht="31.5" x14ac:dyDescent="0.25">
      <c r="A8" s="25" t="s">
        <v>2</v>
      </c>
      <c r="B8" s="4"/>
      <c r="C8" s="4" t="s">
        <v>15</v>
      </c>
      <c r="D8" s="4" t="s">
        <v>15</v>
      </c>
      <c r="E8" s="4" t="s">
        <v>15</v>
      </c>
      <c r="F8" s="5"/>
      <c r="G8" s="6" t="s">
        <v>5</v>
      </c>
    </row>
    <row r="9" spans="1:7" x14ac:dyDescent="0.2">
      <c r="A9" s="23"/>
      <c r="B9" s="16">
        <v>2017</v>
      </c>
      <c r="C9" s="16">
        <v>2016</v>
      </c>
      <c r="D9" s="16">
        <v>2015</v>
      </c>
      <c r="E9" s="16">
        <v>2014</v>
      </c>
      <c r="F9" s="16">
        <v>2012</v>
      </c>
      <c r="G9" s="16"/>
    </row>
    <row r="10" spans="1:7" ht="15.75" x14ac:dyDescent="0.25">
      <c r="A10" s="26" t="s">
        <v>1</v>
      </c>
      <c r="B10" s="18"/>
      <c r="C10" s="18">
        <v>451889</v>
      </c>
      <c r="D10" s="18">
        <v>501971</v>
      </c>
      <c r="E10" s="18">
        <v>260323</v>
      </c>
      <c r="F10" s="20"/>
      <c r="G10" s="21"/>
    </row>
    <row r="11" spans="1:7" s="8" customFormat="1" ht="12.75" hidden="1" x14ac:dyDescent="0.2">
      <c r="A11" s="31" t="s">
        <v>9</v>
      </c>
      <c r="B11" s="38">
        <f>(B10-D10)/D10</f>
        <v>-1</v>
      </c>
      <c r="C11" s="38"/>
      <c r="D11" s="38">
        <f>(D10-E10)/E10</f>
        <v>0.92826219734714177</v>
      </c>
      <c r="E11" s="38" t="e">
        <f>(E10-F10)/F10</f>
        <v>#DIV/0!</v>
      </c>
      <c r="F11" s="32"/>
      <c r="G11" s="30"/>
    </row>
    <row r="12" spans="1:7" x14ac:dyDescent="0.2">
      <c r="A12" s="39"/>
      <c r="B12" s="32"/>
      <c r="C12" s="32"/>
      <c r="D12" s="32"/>
      <c r="E12" s="32"/>
      <c r="F12" s="29"/>
      <c r="G12" s="30"/>
    </row>
    <row r="13" spans="1:7" ht="25.5" x14ac:dyDescent="0.2">
      <c r="A13" s="40" t="s">
        <v>7</v>
      </c>
      <c r="B13" s="18"/>
      <c r="C13" s="18">
        <v>-7131</v>
      </c>
      <c r="D13" s="18">
        <v>20484</v>
      </c>
      <c r="E13" s="18">
        <v>4597</v>
      </c>
      <c r="F13" s="20"/>
      <c r="G13" s="21"/>
    </row>
    <row r="14" spans="1:7" x14ac:dyDescent="0.2">
      <c r="A14" s="33"/>
      <c r="B14" s="28"/>
      <c r="C14" s="28"/>
      <c r="D14" s="28"/>
      <c r="E14" s="28"/>
      <c r="F14" s="29"/>
      <c r="G14" s="30"/>
    </row>
    <row r="15" spans="1:7" ht="15.75" x14ac:dyDescent="0.25">
      <c r="A15" s="27" t="s">
        <v>8</v>
      </c>
      <c r="B15" s="28"/>
      <c r="C15" s="28"/>
      <c r="D15" s="28"/>
      <c r="E15" s="28"/>
      <c r="F15" s="29"/>
      <c r="G15" s="30"/>
    </row>
    <row r="16" spans="1:7" s="10" customFormat="1" ht="12.75" x14ac:dyDescent="0.2">
      <c r="A16" s="24" t="s">
        <v>3</v>
      </c>
      <c r="B16" s="18"/>
      <c r="C16" s="18">
        <v>226990</v>
      </c>
      <c r="D16" s="18">
        <v>210000</v>
      </c>
      <c r="E16" s="18">
        <v>54211</v>
      </c>
      <c r="F16" s="18"/>
      <c r="G16" s="21"/>
    </row>
    <row r="17" spans="1:7" s="10" customFormat="1" ht="12" x14ac:dyDescent="0.2">
      <c r="A17" s="42" t="s">
        <v>6</v>
      </c>
      <c r="B17" s="35" t="e">
        <f>(B16+#REF!)*0.11</f>
        <v>#REF!</v>
      </c>
      <c r="C17" s="35">
        <f>(C16)*0.11</f>
        <v>24968.9</v>
      </c>
      <c r="D17" s="35">
        <f>(D16)*0.11</f>
        <v>23100</v>
      </c>
      <c r="E17" s="35">
        <f>(E16)*0.11</f>
        <v>5963.21</v>
      </c>
      <c r="F17" s="35" t="e">
        <f>(F16+#REF!)*0.11</f>
        <v>#REF!</v>
      </c>
      <c r="G17" s="30"/>
    </row>
    <row r="18" spans="1:7" s="10" customFormat="1" ht="12.75" x14ac:dyDescent="0.2">
      <c r="A18" s="24" t="s">
        <v>14</v>
      </c>
      <c r="B18" s="18"/>
      <c r="C18" s="18"/>
      <c r="D18" s="18">
        <v>2699</v>
      </c>
      <c r="E18" s="18">
        <v>204</v>
      </c>
      <c r="F18" s="18"/>
      <c r="G18" s="21" t="s">
        <v>20</v>
      </c>
    </row>
    <row r="19" spans="1:7" s="10" customFormat="1" ht="12.75" x14ac:dyDescent="0.2">
      <c r="A19" s="34" t="s">
        <v>4</v>
      </c>
      <c r="B19" s="28"/>
      <c r="C19" s="28"/>
      <c r="D19" s="28">
        <v>3461</v>
      </c>
      <c r="E19" s="28">
        <v>7602</v>
      </c>
      <c r="F19" s="28"/>
      <c r="G19" s="30" t="s">
        <v>19</v>
      </c>
    </row>
    <row r="20" spans="1:7" s="10" customFormat="1" ht="12.75" x14ac:dyDescent="0.2">
      <c r="A20" s="24" t="s">
        <v>23</v>
      </c>
      <c r="B20" s="18"/>
      <c r="C20" s="18">
        <v>2462</v>
      </c>
      <c r="D20" s="18">
        <v>2646</v>
      </c>
      <c r="E20" s="18"/>
      <c r="F20" s="18"/>
      <c r="G20" s="21"/>
    </row>
    <row r="21" spans="1:7" s="10" customFormat="1" ht="12.75" x14ac:dyDescent="0.2">
      <c r="A21" s="34" t="s">
        <v>24</v>
      </c>
      <c r="B21" s="28"/>
      <c r="C21" s="28">
        <v>10348</v>
      </c>
      <c r="D21" s="28"/>
      <c r="E21" s="28"/>
      <c r="F21" s="28"/>
      <c r="G21" s="30" t="s">
        <v>25</v>
      </c>
    </row>
    <row r="22" spans="1:7" s="10" customFormat="1" ht="22.5" x14ac:dyDescent="0.2">
      <c r="A22" s="24" t="s">
        <v>17</v>
      </c>
      <c r="B22" s="18"/>
      <c r="C22" s="18">
        <v>21600</v>
      </c>
      <c r="D22" s="18">
        <v>21600</v>
      </c>
      <c r="E22" s="18">
        <v>25200</v>
      </c>
      <c r="F22" s="18"/>
      <c r="G22" s="21" t="s">
        <v>18</v>
      </c>
    </row>
    <row r="23" spans="1:7" s="10" customFormat="1" ht="12.75" x14ac:dyDescent="0.2">
      <c r="A23" s="34" t="s">
        <v>11</v>
      </c>
      <c r="B23" s="28"/>
      <c r="C23" s="28">
        <v>5374</v>
      </c>
      <c r="D23" s="28">
        <v>3579</v>
      </c>
      <c r="E23" s="28">
        <v>2488</v>
      </c>
      <c r="F23" s="28"/>
      <c r="G23" s="30" t="s">
        <v>21</v>
      </c>
    </row>
    <row r="24" spans="1:7" s="10" customFormat="1" ht="12.75" x14ac:dyDescent="0.2">
      <c r="A24" s="24" t="s">
        <v>16</v>
      </c>
      <c r="B24" s="18"/>
      <c r="C24" s="18">
        <v>29000</v>
      </c>
      <c r="D24" s="18">
        <v>29000</v>
      </c>
      <c r="E24" s="18">
        <v>13550</v>
      </c>
      <c r="F24" s="18"/>
      <c r="G24" s="21" t="s">
        <v>22</v>
      </c>
    </row>
    <row r="25" spans="1:7" s="10" customFormat="1" ht="12.75" x14ac:dyDescent="0.2">
      <c r="A25" s="34"/>
      <c r="B25" s="28"/>
      <c r="C25" s="28"/>
      <c r="D25" s="28"/>
      <c r="E25" s="28"/>
      <c r="F25" s="28"/>
      <c r="G25" s="30"/>
    </row>
    <row r="26" spans="1:7" ht="15.75" x14ac:dyDescent="0.25">
      <c r="A26" s="26" t="s">
        <v>0</v>
      </c>
      <c r="B26" s="19" t="e">
        <f>SUM(B16:B24)</f>
        <v>#REF!</v>
      </c>
      <c r="C26" s="19">
        <f>SUM(C16:C24)</f>
        <v>320742.90000000002</v>
      </c>
      <c r="D26" s="19">
        <f>SUM(D16:D24)</f>
        <v>296085</v>
      </c>
      <c r="E26" s="19">
        <f>SUM(E16:E24)</f>
        <v>109218.20999999999</v>
      </c>
      <c r="F26" s="19" t="e">
        <f>SUM(F16:F24)</f>
        <v>#REF!</v>
      </c>
      <c r="G26" s="21"/>
    </row>
    <row r="27" spans="1:7" x14ac:dyDescent="0.2">
      <c r="A27" s="33"/>
      <c r="B27" s="28"/>
      <c r="C27" s="28"/>
      <c r="D27" s="28"/>
      <c r="E27" s="28"/>
      <c r="F27" s="29"/>
      <c r="G27" s="36"/>
    </row>
    <row r="28" spans="1:7" ht="45" x14ac:dyDescent="0.25">
      <c r="A28" s="41" t="s">
        <v>12</v>
      </c>
      <c r="B28" s="20" t="e">
        <f>B26+B13</f>
        <v>#REF!</v>
      </c>
      <c r="C28" s="20">
        <f>C26+C13</f>
        <v>313611.90000000002</v>
      </c>
      <c r="D28" s="20">
        <f>D26+D13</f>
        <v>316569</v>
      </c>
      <c r="E28" s="20">
        <f>E26+E13</f>
        <v>113815.20999999999</v>
      </c>
      <c r="F28" s="20" t="e">
        <f>F26+F13</f>
        <v>#REF!</v>
      </c>
      <c r="G28" s="22"/>
    </row>
    <row r="29" spans="1:7" s="10" customFormat="1" ht="12.75" x14ac:dyDescent="0.2">
      <c r="A29" s="34" t="s">
        <v>13</v>
      </c>
      <c r="B29" s="37" t="e">
        <f>B28/B10</f>
        <v>#REF!</v>
      </c>
      <c r="C29" s="37">
        <f>C28/C10</f>
        <v>0.69400206687925581</v>
      </c>
      <c r="D29" s="37">
        <f>D28/D10</f>
        <v>0.63065196993451811</v>
      </c>
      <c r="E29" s="37">
        <f>E28/E10</f>
        <v>0.43720766125159893</v>
      </c>
      <c r="F29" s="37" t="e">
        <f>F28/F10</f>
        <v>#REF!</v>
      </c>
      <c r="G29" s="35"/>
    </row>
    <row r="30" spans="1:7" x14ac:dyDescent="0.2">
      <c r="A30" s="9"/>
      <c r="B30" s="11"/>
      <c r="C30" s="11"/>
      <c r="D30" s="11"/>
      <c r="E30" s="11"/>
      <c r="F30" s="11" t="str">
        <f>IFERROR(F28/F10, "-")</f>
        <v>-</v>
      </c>
      <c r="G30" s="7"/>
    </row>
    <row r="31" spans="1:7" x14ac:dyDescent="0.2">
      <c r="A31" s="10"/>
      <c r="B31" s="10"/>
      <c r="C31" s="10"/>
      <c r="D31" s="13"/>
      <c r="E31" s="13"/>
      <c r="F31" s="14"/>
      <c r="G31" s="12"/>
    </row>
    <row r="32" spans="1:7" x14ac:dyDescent="0.2">
      <c r="F32" s="15"/>
      <c r="G32" s="15"/>
    </row>
  </sheetData>
  <printOptions horizontalCentered="1"/>
  <pageMargins left="0.5" right="0.8125" top="0.25" bottom="0.5" header="0.3" footer="0.3"/>
  <pageSetup scale="99" orientation="landscape" r:id="rId1"/>
  <headerFooter>
    <oddHeader>&amp;L&amp;G</oddHeader>
    <oddFooter>&amp;C&amp;"Arial,Bold Italic"&amp;K55274ECONFIDENTIAL&amp;R&amp;"Arial,Italic"&amp;8&amp;K4D5053Listing ID: PRO 000
Prepared by: RLR 09-14-17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Maureen</cp:lastModifiedBy>
  <cp:lastPrinted>2017-09-15T17:56:40Z</cp:lastPrinted>
  <dcterms:created xsi:type="dcterms:W3CDTF">2011-01-04T22:44:45Z</dcterms:created>
  <dcterms:modified xsi:type="dcterms:W3CDTF">2017-10-26T19:56:44Z</dcterms:modified>
</cp:coreProperties>
</file>